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705" windowWidth="17490" windowHeight="11010"/>
  </bookViews>
  <sheets>
    <sheet name="926 04" sheetId="17" r:id="rId1"/>
    <sheet name="Bilance P a V" sheetId="19" r:id="rId2"/>
  </sheets>
  <definedNames>
    <definedName name="Excel_BuiltIn__FilterDatabase_3">#REF!</definedName>
    <definedName name="_xlnm.Print_Area" localSheetId="0">'926 04'!$A$1:$P$309</definedName>
  </definedNames>
  <calcPr calcId="145621"/>
</workbook>
</file>

<file path=xl/calcChain.xml><?xml version="1.0" encoding="utf-8"?>
<calcChain xmlns="http://schemas.openxmlformats.org/spreadsheetml/2006/main">
  <c r="I307" i="17" l="1"/>
  <c r="K307" i="17" s="1"/>
  <c r="M307" i="17" s="1"/>
  <c r="O307" i="17" s="1"/>
  <c r="O306" i="17"/>
  <c r="N305" i="17"/>
  <c r="O305" i="17" s="1"/>
  <c r="O304" i="17"/>
  <c r="O303" i="17"/>
  <c r="N303" i="17"/>
  <c r="O302" i="17"/>
  <c r="O301" i="17"/>
  <c r="N301" i="17"/>
  <c r="O300" i="17"/>
  <c r="O299" i="17"/>
  <c r="N299" i="17"/>
  <c r="O298" i="17"/>
  <c r="N297" i="17"/>
  <c r="O297" i="17" s="1"/>
  <c r="O296" i="17"/>
  <c r="N295" i="17"/>
  <c r="O295" i="17" s="1"/>
  <c r="O294" i="17"/>
  <c r="O293" i="17"/>
  <c r="N293" i="17"/>
  <c r="O292" i="17"/>
  <c r="N291" i="17"/>
  <c r="O291" i="17" s="1"/>
  <c r="O290" i="17"/>
  <c r="N289" i="17"/>
  <c r="O289" i="17" s="1"/>
  <c r="O288" i="17"/>
  <c r="N287" i="17"/>
  <c r="O287" i="17" s="1"/>
  <c r="O286" i="17"/>
  <c r="O285" i="17"/>
  <c r="N285" i="17"/>
  <c r="O284" i="17"/>
  <c r="O283" i="17"/>
  <c r="N283" i="17"/>
  <c r="O282" i="17"/>
  <c r="N281" i="17"/>
  <c r="O281" i="17" s="1"/>
  <c r="O280" i="17"/>
  <c r="O279" i="17"/>
  <c r="N279" i="17"/>
  <c r="O278" i="17"/>
  <c r="O277" i="17"/>
  <c r="N277" i="17"/>
  <c r="O276" i="17"/>
  <c r="N275" i="17"/>
  <c r="O275" i="17" s="1"/>
  <c r="O274" i="17"/>
  <c r="N273" i="17"/>
  <c r="O273" i="17" s="1"/>
  <c r="O272" i="17"/>
  <c r="O271" i="17"/>
  <c r="N271" i="17"/>
  <c r="O270" i="17"/>
  <c r="O269" i="17"/>
  <c r="N269" i="17"/>
  <c r="O268" i="17"/>
  <c r="N267" i="17"/>
  <c r="O267" i="17" s="1"/>
  <c r="O266" i="17"/>
  <c r="N265" i="17"/>
  <c r="O265" i="17" s="1"/>
  <c r="O264" i="17"/>
  <c r="N263" i="17"/>
  <c r="O263" i="17" s="1"/>
  <c r="O262" i="17"/>
  <c r="O261" i="17"/>
  <c r="N261" i="17"/>
  <c r="O260" i="17"/>
  <c r="O259" i="17"/>
  <c r="N259" i="17"/>
  <c r="O258" i="17"/>
  <c r="N257" i="17"/>
  <c r="O257" i="17" s="1"/>
  <c r="O256" i="17"/>
  <c r="N255" i="17"/>
  <c r="O255" i="17" s="1"/>
  <c r="O254" i="17"/>
  <c r="O253" i="17"/>
  <c r="N253" i="17"/>
  <c r="O252" i="17"/>
  <c r="N251" i="17"/>
  <c r="O251" i="17" s="1"/>
  <c r="O250" i="17"/>
  <c r="N249" i="17"/>
  <c r="O249" i="17" s="1"/>
  <c r="O248" i="17"/>
  <c r="N247" i="17"/>
  <c r="O247" i="17" s="1"/>
  <c r="O246" i="17"/>
  <c r="O245" i="17"/>
  <c r="N245" i="17"/>
  <c r="O244" i="17"/>
  <c r="O243" i="17"/>
  <c r="N243" i="17"/>
  <c r="O242" i="17"/>
  <c r="N241" i="17"/>
  <c r="O241" i="17" s="1"/>
  <c r="O240" i="17"/>
  <c r="N239" i="17"/>
  <c r="O239" i="17" s="1"/>
  <c r="O238" i="17"/>
  <c r="O237" i="17"/>
  <c r="N237" i="17"/>
  <c r="O236" i="17"/>
  <c r="N235" i="17"/>
  <c r="O235" i="17" s="1"/>
  <c r="O234" i="17"/>
  <c r="N233" i="17"/>
  <c r="O233" i="17" s="1"/>
  <c r="O232" i="17"/>
  <c r="N231" i="17"/>
  <c r="O231" i="17" s="1"/>
  <c r="O230" i="17"/>
  <c r="O229" i="17"/>
  <c r="N229" i="17"/>
  <c r="O228" i="17"/>
  <c r="O227" i="17"/>
  <c r="N227" i="17"/>
  <c r="O226" i="17"/>
  <c r="N225" i="17"/>
  <c r="O225" i="17" s="1"/>
  <c r="O224" i="17"/>
  <c r="N223" i="17"/>
  <c r="O223" i="17" s="1"/>
  <c r="O222" i="17"/>
  <c r="O221" i="17"/>
  <c r="N221" i="17"/>
  <c r="O220" i="17"/>
  <c r="N219" i="17"/>
  <c r="O219" i="17" s="1"/>
  <c r="O218" i="17"/>
  <c r="N217" i="17"/>
  <c r="O217" i="17" s="1"/>
  <c r="O216" i="17"/>
  <c r="N215" i="17"/>
  <c r="O215" i="17" s="1"/>
  <c r="O214" i="17"/>
  <c r="O213" i="17"/>
  <c r="N213" i="17"/>
  <c r="O212" i="17"/>
  <c r="O211" i="17"/>
  <c r="N211" i="17"/>
  <c r="O210" i="17"/>
  <c r="N209" i="17"/>
  <c r="O209" i="17" s="1"/>
  <c r="O208" i="17"/>
  <c r="N207" i="17"/>
  <c r="O207" i="17" s="1"/>
  <c r="O206" i="17"/>
  <c r="O205" i="17"/>
  <c r="N205" i="17"/>
  <c r="O204" i="17"/>
  <c r="N203" i="17"/>
  <c r="O203" i="17" s="1"/>
  <c r="O202" i="17"/>
  <c r="N201" i="17"/>
  <c r="O201" i="17" s="1"/>
  <c r="O200" i="17"/>
  <c r="N199" i="17"/>
  <c r="O199" i="17" s="1"/>
  <c r="O198" i="17"/>
  <c r="O197" i="17"/>
  <c r="N197" i="17"/>
  <c r="O196" i="17"/>
  <c r="O195" i="17"/>
  <c r="N195" i="17"/>
  <c r="O194" i="17"/>
  <c r="N193" i="17"/>
  <c r="O193" i="17" s="1"/>
  <c r="O192" i="17"/>
  <c r="N191" i="17"/>
  <c r="O191" i="17" s="1"/>
  <c r="O190" i="17"/>
  <c r="O189" i="17"/>
  <c r="N189" i="17"/>
  <c r="O188" i="17"/>
  <c r="N187" i="17"/>
  <c r="O187" i="17" s="1"/>
  <c r="O186" i="17"/>
  <c r="N185" i="17"/>
  <c r="O185" i="17" s="1"/>
  <c r="O184" i="17"/>
  <c r="N183" i="17"/>
  <c r="O183" i="17" s="1"/>
  <c r="O182" i="17"/>
  <c r="O181" i="17"/>
  <c r="N181" i="17"/>
  <c r="O180" i="17"/>
  <c r="O179" i="17"/>
  <c r="N179" i="17"/>
  <c r="O178" i="17"/>
  <c r="N177" i="17"/>
  <c r="O177" i="17" s="1"/>
  <c r="O176" i="17"/>
  <c r="N175" i="17"/>
  <c r="O175" i="17" s="1"/>
  <c r="O174" i="17"/>
  <c r="O173" i="17"/>
  <c r="N173" i="17"/>
  <c r="O172" i="17"/>
  <c r="N171" i="17"/>
  <c r="O171" i="17" s="1"/>
  <c r="O170" i="17"/>
  <c r="N169" i="17"/>
  <c r="O169" i="17" s="1"/>
  <c r="O168" i="17"/>
  <c r="N167" i="17"/>
  <c r="O167" i="17" s="1"/>
  <c r="O166" i="17"/>
  <c r="O165" i="17"/>
  <c r="N165" i="17"/>
  <c r="O164" i="17"/>
  <c r="O163" i="17"/>
  <c r="N163" i="17"/>
  <c r="O162" i="17"/>
  <c r="N161" i="17"/>
  <c r="O161" i="17" s="1"/>
  <c r="O160" i="17"/>
  <c r="N159" i="17"/>
  <c r="O159" i="17" s="1"/>
  <c r="O158" i="17"/>
  <c r="O157" i="17"/>
  <c r="N157" i="17"/>
  <c r="O156" i="17"/>
  <c r="N155" i="17"/>
  <c r="O155" i="17" s="1"/>
  <c r="O154" i="17"/>
  <c r="N153" i="17"/>
  <c r="O153" i="17" s="1"/>
  <c r="O152" i="17"/>
  <c r="N151" i="17"/>
  <c r="O151" i="17" s="1"/>
  <c r="O150" i="17"/>
  <c r="O149" i="17"/>
  <c r="N149" i="17"/>
  <c r="O148" i="17"/>
  <c r="O147" i="17"/>
  <c r="N147" i="17"/>
  <c r="O146" i="17"/>
  <c r="N145" i="17"/>
  <c r="O145" i="17" s="1"/>
  <c r="O144" i="17"/>
  <c r="N143" i="17"/>
  <c r="O143" i="17" s="1"/>
  <c r="O142" i="17"/>
  <c r="O141" i="17"/>
  <c r="N141" i="17"/>
  <c r="O140" i="17"/>
  <c r="N139" i="17"/>
  <c r="O139" i="17" s="1"/>
  <c r="O138" i="17"/>
  <c r="N137" i="17"/>
  <c r="O137" i="17" s="1"/>
  <c r="O136" i="17"/>
  <c r="O135" i="17"/>
  <c r="N135" i="17"/>
  <c r="O134" i="17"/>
  <c r="O133" i="17"/>
  <c r="N133" i="17"/>
  <c r="O132" i="17"/>
  <c r="N131" i="17"/>
  <c r="O131" i="17" s="1"/>
  <c r="O130" i="17"/>
  <c r="N129" i="17"/>
  <c r="O129" i="17" s="1"/>
  <c r="O128" i="17"/>
  <c r="N127" i="17"/>
  <c r="O127" i="17" s="1"/>
  <c r="O126" i="17"/>
  <c r="O125" i="17"/>
  <c r="N125" i="17"/>
  <c r="O124" i="17"/>
  <c r="N123" i="17"/>
  <c r="O123" i="17" s="1"/>
  <c r="O122" i="17"/>
  <c r="N121" i="17"/>
  <c r="O121" i="17" s="1"/>
  <c r="O120" i="17"/>
  <c r="N119" i="17"/>
  <c r="O119" i="17" s="1"/>
  <c r="O118" i="17"/>
  <c r="O117" i="17"/>
  <c r="N117" i="17"/>
  <c r="O116" i="17"/>
  <c r="N115" i="17"/>
  <c r="O115" i="17" s="1"/>
  <c r="O114" i="17"/>
  <c r="N113" i="17"/>
  <c r="O113" i="17" s="1"/>
  <c r="O112" i="17"/>
  <c r="N111" i="17"/>
  <c r="O111" i="17" s="1"/>
  <c r="O110" i="17"/>
  <c r="O109" i="17"/>
  <c r="N109" i="17"/>
  <c r="O108" i="17"/>
  <c r="N107" i="17"/>
  <c r="O107" i="17" s="1"/>
  <c r="O106" i="17"/>
  <c r="N105" i="17"/>
  <c r="O105" i="17" s="1"/>
  <c r="O104" i="17"/>
  <c r="N103" i="17"/>
  <c r="O103" i="17" s="1"/>
  <c r="O102" i="17"/>
  <c r="O101" i="17"/>
  <c r="N101" i="17"/>
  <c r="O100" i="17"/>
  <c r="N99" i="17"/>
  <c r="O99" i="17" s="1"/>
  <c r="O98" i="17"/>
  <c r="N97" i="17"/>
  <c r="O97" i="17" s="1"/>
  <c r="O96" i="17"/>
  <c r="N95" i="17"/>
  <c r="O95" i="17" s="1"/>
  <c r="O94" i="17"/>
  <c r="O93" i="17"/>
  <c r="N93" i="17"/>
  <c r="O92" i="17"/>
  <c r="N91" i="17"/>
  <c r="O91" i="17" s="1"/>
  <c r="O90" i="17"/>
  <c r="N89" i="17"/>
  <c r="O89" i="17" s="1"/>
  <c r="O88" i="17"/>
  <c r="N87" i="17"/>
  <c r="O87" i="17" s="1"/>
  <c r="O86" i="17"/>
  <c r="O85" i="17"/>
  <c r="N85" i="17"/>
  <c r="O84" i="17"/>
  <c r="N83" i="17"/>
  <c r="O83" i="17" s="1"/>
  <c r="O82" i="17"/>
  <c r="N81" i="17"/>
  <c r="O81" i="17" s="1"/>
  <c r="O80" i="17"/>
  <c r="N79" i="17"/>
  <c r="O79" i="17" s="1"/>
  <c r="O78" i="17"/>
  <c r="O77" i="17"/>
  <c r="N77" i="17"/>
  <c r="O76" i="17"/>
  <c r="N75" i="17"/>
  <c r="O75" i="17" s="1"/>
  <c r="O74" i="17"/>
  <c r="N73" i="17"/>
  <c r="O73" i="17" s="1"/>
  <c r="O72" i="17"/>
  <c r="N71" i="17"/>
  <c r="O71" i="17" s="1"/>
  <c r="O70" i="17"/>
  <c r="O69" i="17"/>
  <c r="N69" i="17"/>
  <c r="O68" i="17"/>
  <c r="N67" i="17"/>
  <c r="O67" i="17" s="1"/>
  <c r="O66" i="17"/>
  <c r="N65" i="17"/>
  <c r="O65" i="17" s="1"/>
  <c r="I64" i="17"/>
  <c r="K64" i="17" s="1"/>
  <c r="M64" i="17" s="1"/>
  <c r="O64" i="17" s="1"/>
  <c r="I63" i="17"/>
  <c r="K63" i="17" s="1"/>
  <c r="M63" i="17" s="1"/>
  <c r="O63" i="17" s="1"/>
  <c r="I62" i="17"/>
  <c r="K62" i="17" s="1"/>
  <c r="M62" i="17" s="1"/>
  <c r="O62" i="17" s="1"/>
  <c r="I61" i="17"/>
  <c r="K61" i="17" s="1"/>
  <c r="M61" i="17" s="1"/>
  <c r="O61" i="17" s="1"/>
  <c r="I60" i="17"/>
  <c r="K60" i="17" s="1"/>
  <c r="M60" i="17" s="1"/>
  <c r="O60" i="17" s="1"/>
  <c r="I59" i="17"/>
  <c r="K59" i="17" s="1"/>
  <c r="M59" i="17" s="1"/>
  <c r="O59" i="17" s="1"/>
  <c r="I58" i="17"/>
  <c r="K58" i="17" s="1"/>
  <c r="M58" i="17" s="1"/>
  <c r="O58" i="17" s="1"/>
  <c r="I57" i="17"/>
  <c r="K57" i="17" s="1"/>
  <c r="M57" i="17" s="1"/>
  <c r="O57" i="17" s="1"/>
  <c r="I56" i="17"/>
  <c r="K56" i="17" s="1"/>
  <c r="M56" i="17" s="1"/>
  <c r="O56" i="17" s="1"/>
  <c r="I55" i="17"/>
  <c r="K55" i="17" s="1"/>
  <c r="M55" i="17" s="1"/>
  <c r="O55" i="17" s="1"/>
  <c r="I54" i="17"/>
  <c r="K54" i="17" s="1"/>
  <c r="M54" i="17" s="1"/>
  <c r="O54" i="17" s="1"/>
  <c r="I53" i="17"/>
  <c r="K53" i="17" s="1"/>
  <c r="M53" i="17" s="1"/>
  <c r="O53" i="17" s="1"/>
  <c r="I52" i="17"/>
  <c r="K52" i="17" s="1"/>
  <c r="M52" i="17" s="1"/>
  <c r="O52" i="17" s="1"/>
  <c r="I51" i="17"/>
  <c r="K51" i="17" s="1"/>
  <c r="M51" i="17" s="1"/>
  <c r="O51" i="17" s="1"/>
  <c r="I50" i="17"/>
  <c r="K50" i="17" s="1"/>
  <c r="M50" i="17" s="1"/>
  <c r="O50" i="17" s="1"/>
  <c r="I49" i="17"/>
  <c r="K49" i="17" s="1"/>
  <c r="M49" i="17" s="1"/>
  <c r="O49" i="17" s="1"/>
  <c r="I48" i="17"/>
  <c r="K48" i="17" s="1"/>
  <c r="M48" i="17" s="1"/>
  <c r="O48" i="17" s="1"/>
  <c r="I47" i="17"/>
  <c r="K47" i="17" s="1"/>
  <c r="M47" i="17" s="1"/>
  <c r="O47" i="17" s="1"/>
  <c r="I46" i="17"/>
  <c r="K46" i="17" s="1"/>
  <c r="M46" i="17" s="1"/>
  <c r="O46" i="17" s="1"/>
  <c r="I45" i="17"/>
  <c r="K45" i="17" s="1"/>
  <c r="M45" i="17" s="1"/>
  <c r="O45" i="17" s="1"/>
  <c r="I44" i="17"/>
  <c r="K44" i="17" s="1"/>
  <c r="M44" i="17" s="1"/>
  <c r="O44" i="17" s="1"/>
  <c r="I43" i="17"/>
  <c r="K43" i="17" s="1"/>
  <c r="M43" i="17" s="1"/>
  <c r="O43" i="17" s="1"/>
  <c r="I42" i="17"/>
  <c r="K42" i="17" s="1"/>
  <c r="M42" i="17" s="1"/>
  <c r="O42" i="17" s="1"/>
  <c r="I41" i="17"/>
  <c r="K41" i="17" s="1"/>
  <c r="M41" i="17" s="1"/>
  <c r="O41" i="17" s="1"/>
  <c r="I40" i="17"/>
  <c r="K40" i="17" s="1"/>
  <c r="M40" i="17" s="1"/>
  <c r="O40" i="17" s="1"/>
  <c r="I39" i="17"/>
  <c r="K39" i="17" s="1"/>
  <c r="M39" i="17" s="1"/>
  <c r="O39" i="17" s="1"/>
  <c r="I38" i="17"/>
  <c r="K38" i="17" s="1"/>
  <c r="M38" i="17" s="1"/>
  <c r="O38" i="17" s="1"/>
  <c r="I37" i="17"/>
  <c r="K37" i="17" s="1"/>
  <c r="M37" i="17" s="1"/>
  <c r="O37" i="17" s="1"/>
  <c r="I36" i="17"/>
  <c r="K36" i="17" s="1"/>
  <c r="M36" i="17" s="1"/>
  <c r="O36" i="17" s="1"/>
  <c r="I35" i="17"/>
  <c r="K35" i="17" s="1"/>
  <c r="M35" i="17" s="1"/>
  <c r="O35" i="17" s="1"/>
  <c r="I34" i="17"/>
  <c r="K34" i="17" s="1"/>
  <c r="M34" i="17" s="1"/>
  <c r="O34" i="17" s="1"/>
  <c r="I33" i="17"/>
  <c r="K33" i="17" s="1"/>
  <c r="M33" i="17" s="1"/>
  <c r="O33" i="17" s="1"/>
  <c r="I32" i="17"/>
  <c r="K32" i="17" s="1"/>
  <c r="M32" i="17" s="1"/>
  <c r="O32" i="17" s="1"/>
  <c r="I31" i="17"/>
  <c r="K31" i="17" s="1"/>
  <c r="M31" i="17" s="1"/>
  <c r="O31" i="17" s="1"/>
  <c r="I30" i="17"/>
  <c r="K30" i="17" s="1"/>
  <c r="M30" i="17" s="1"/>
  <c r="O30" i="17" s="1"/>
  <c r="I29" i="17"/>
  <c r="K29" i="17" s="1"/>
  <c r="M29" i="17" s="1"/>
  <c r="O29" i="17" s="1"/>
  <c r="I28" i="17"/>
  <c r="K28" i="17" s="1"/>
  <c r="M28" i="17" s="1"/>
  <c r="O28" i="17" s="1"/>
  <c r="I27" i="17"/>
  <c r="K27" i="17" s="1"/>
  <c r="M27" i="17" s="1"/>
  <c r="O27" i="17" s="1"/>
  <c r="I26" i="17"/>
  <c r="K26" i="17" s="1"/>
  <c r="M26" i="17" s="1"/>
  <c r="O26" i="17" s="1"/>
  <c r="I25" i="17"/>
  <c r="K25" i="17" s="1"/>
  <c r="M25" i="17" s="1"/>
  <c r="O25" i="17" s="1"/>
  <c r="I24" i="17"/>
  <c r="K24" i="17" s="1"/>
  <c r="M24" i="17" s="1"/>
  <c r="O24" i="17" s="1"/>
  <c r="I23" i="17"/>
  <c r="K23" i="17" s="1"/>
  <c r="M23" i="17" s="1"/>
  <c r="O23" i="17" s="1"/>
  <c r="I22" i="17"/>
  <c r="K22" i="17" s="1"/>
  <c r="M22" i="17" s="1"/>
  <c r="O22" i="17" s="1"/>
  <c r="I21" i="17"/>
  <c r="K21" i="17" s="1"/>
  <c r="M21" i="17" s="1"/>
  <c r="O21" i="17" s="1"/>
  <c r="I20" i="17"/>
  <c r="K20" i="17" s="1"/>
  <c r="M20" i="17" s="1"/>
  <c r="O20" i="17" s="1"/>
  <c r="I19" i="17"/>
  <c r="K19" i="17" s="1"/>
  <c r="M19" i="17" s="1"/>
  <c r="O19" i="17" s="1"/>
  <c r="I18" i="17"/>
  <c r="K18" i="17" s="1"/>
  <c r="M18" i="17" s="1"/>
  <c r="O18" i="17" s="1"/>
  <c r="N17" i="17"/>
  <c r="I17" i="17"/>
  <c r="K17" i="17" s="1"/>
  <c r="M17" i="17" s="1"/>
  <c r="O17" i="17" s="1"/>
  <c r="H17" i="17"/>
  <c r="N16" i="17"/>
  <c r="N12" i="17" s="1"/>
  <c r="N10" i="17" s="1"/>
  <c r="L16" i="17"/>
  <c r="H16" i="17"/>
  <c r="H12" i="17" s="1"/>
  <c r="I15" i="17"/>
  <c r="K15" i="17" s="1"/>
  <c r="M15" i="17" s="1"/>
  <c r="O15" i="17" s="1"/>
  <c r="I14" i="17"/>
  <c r="K14" i="17" s="1"/>
  <c r="M14" i="17" s="1"/>
  <c r="O14" i="17" s="1"/>
  <c r="K13" i="17"/>
  <c r="M13" i="17" s="1"/>
  <c r="O13" i="17" s="1"/>
  <c r="I13" i="17"/>
  <c r="L12" i="17"/>
  <c r="J12" i="17"/>
  <c r="G12" i="17"/>
  <c r="I11" i="17"/>
  <c r="K11" i="17" s="1"/>
  <c r="L10" i="17"/>
  <c r="J10" i="17"/>
  <c r="G10" i="17"/>
  <c r="K10" i="17" l="1"/>
  <c r="M11" i="17"/>
  <c r="I12" i="17"/>
  <c r="K12" i="17" s="1"/>
  <c r="M12" i="17" s="1"/>
  <c r="O12" i="17" s="1"/>
  <c r="H10" i="17"/>
  <c r="I16" i="17"/>
  <c r="K16" i="17" s="1"/>
  <c r="M16" i="17" s="1"/>
  <c r="O16" i="17" s="1"/>
  <c r="I10" i="17"/>
  <c r="D45" i="19"/>
  <c r="C45" i="19"/>
  <c r="E44" i="19"/>
  <c r="E43" i="19"/>
  <c r="E42" i="19"/>
  <c r="E41" i="19"/>
  <c r="E40" i="19"/>
  <c r="E39" i="19"/>
  <c r="E38" i="19"/>
  <c r="E37" i="19"/>
  <c r="E36" i="19"/>
  <c r="E35" i="19"/>
  <c r="E34" i="19"/>
  <c r="E33" i="19"/>
  <c r="E32" i="19"/>
  <c r="E31" i="19"/>
  <c r="E45" i="19" s="1"/>
  <c r="E30" i="19"/>
  <c r="E29" i="19"/>
  <c r="E28" i="19"/>
  <c r="E24" i="19"/>
  <c r="E23" i="19"/>
  <c r="E22" i="19"/>
  <c r="D21" i="19"/>
  <c r="C21" i="19"/>
  <c r="E21" i="19" s="1"/>
  <c r="E19" i="19"/>
  <c r="E18" i="19"/>
  <c r="E17" i="19"/>
  <c r="E16" i="19"/>
  <c r="E15" i="19"/>
  <c r="D15" i="19"/>
  <c r="C15" i="19"/>
  <c r="C14" i="19"/>
  <c r="E14" i="19" s="1"/>
  <c r="E13" i="19"/>
  <c r="E12" i="19"/>
  <c r="E11" i="19"/>
  <c r="E10" i="19"/>
  <c r="D9" i="19"/>
  <c r="D8" i="19" s="1"/>
  <c r="E7" i="19"/>
  <c r="E6" i="19"/>
  <c r="E5" i="19"/>
  <c r="D4" i="19"/>
  <c r="D20" i="19" s="1"/>
  <c r="D25" i="19" s="1"/>
  <c r="C4" i="19"/>
  <c r="M10" i="17" l="1"/>
  <c r="O11" i="17"/>
  <c r="O10" i="17" s="1"/>
  <c r="C9" i="19"/>
  <c r="E4" i="19"/>
  <c r="E9" i="19" l="1"/>
  <c r="C8" i="19"/>
  <c r="E8" i="19" l="1"/>
  <c r="C20" i="19"/>
  <c r="E20" i="19" s="1"/>
  <c r="C25" i="19"/>
  <c r="E25" i="19" s="1"/>
</calcChain>
</file>

<file path=xl/sharedStrings.xml><?xml version="1.0" encoding="utf-8"?>
<sst xmlns="http://schemas.openxmlformats.org/spreadsheetml/2006/main" count="1155" uniqueCount="253">
  <si>
    <t>SU</t>
  </si>
  <si>
    <t>č.a.</t>
  </si>
  <si>
    <t>x</t>
  </si>
  <si>
    <t>uk.</t>
  </si>
  <si>
    <t>§</t>
  </si>
  <si>
    <t>pol.</t>
  </si>
  <si>
    <t>Odbor školství, mládeže, tělovýchovy a sportu</t>
  </si>
  <si>
    <t>0000</t>
  </si>
  <si>
    <t>nespecifikované rezervy</t>
  </si>
  <si>
    <t>4230000</t>
  </si>
  <si>
    <t>SR 2017</t>
  </si>
  <si>
    <t>UR 2017</t>
  </si>
  <si>
    <t>926 04 - DOTAČNÍ FOND</t>
  </si>
  <si>
    <t>926 04 - D O T A Č N Í   F O N D</t>
  </si>
  <si>
    <t xml:space="preserve">Běžné a kapitálové výdaje resortu v DF celkem </t>
  </si>
  <si>
    <t>Program školství, mládeže a zaměstnanosti</t>
  </si>
  <si>
    <t>neinvestiční transfery spolkům</t>
  </si>
  <si>
    <t>neinvestiční transfery obcím</t>
  </si>
  <si>
    <t>Programy podpor tělovýchova a sport</t>
  </si>
  <si>
    <t>Program 4.20 (3.4.)</t>
  </si>
  <si>
    <t>Údržba, provoz a nájem sportovních zařízení</t>
  </si>
  <si>
    <t>ostatní neinvestiční výdaje jinde nezařazené</t>
  </si>
  <si>
    <t/>
  </si>
  <si>
    <t>Program 4.21 (3.5.)</t>
  </si>
  <si>
    <t>Pravidelná činnost sportovních a tělovýchovných organizací</t>
  </si>
  <si>
    <t>Program 4.22. (3.6.)</t>
  </si>
  <si>
    <t>Sport handicapovaných</t>
  </si>
  <si>
    <t>Program 4.23. (3.8.)</t>
  </si>
  <si>
    <t xml:space="preserve">Sportovní akce </t>
  </si>
  <si>
    <t>3080088</t>
  </si>
  <si>
    <t>TJ SEBA Tanvald - MUCHOVMAN 2013</t>
  </si>
  <si>
    <t>3080091</t>
  </si>
  <si>
    <t>ČLTK BIŽUTERIE Jablonec n/N - JABLONEC CUP 2013</t>
  </si>
  <si>
    <t>Sportovní agentura Sportkids, Liberec - SPORTKIDS CUP</t>
  </si>
  <si>
    <t>DRACI FBC LIBEREC-OPEN air 2015, 12. ročník florbalového turnaje juniorů, juniorek a statších žáků</t>
  </si>
  <si>
    <t>JIZERSKÁ, o.p.s., Bedřichov-Bedřichovský Night Light Marathon 2015</t>
  </si>
  <si>
    <t>neinvestiční transfery obecně prospěšným společnostem</t>
  </si>
  <si>
    <t>Sportovní akce Titans liberec, spolek, Liberec - Sportovní akce Titans Liberec</t>
  </si>
  <si>
    <t>TJ. Minifarma Sloup, Sloup v/Č- TŘI NÁRODNÍ VYTRVALOSTNÍ ZÁVODY ČESKOLIPSKEM</t>
  </si>
  <si>
    <t>TJ Turnov, z.s.- Mapové, technické, mater.a person. Zajišt.Pěkných prázd.s orien.běh.v Českém ráji-25.r.</t>
  </si>
  <si>
    <t>Tělovýchovná jednota JISKRA Mimoň- Mimoňský triatlon</t>
  </si>
  <si>
    <t>Oddíl OB Kotlářka, z.s., Praha 6 - Velikonoce ve skalách 2016</t>
  </si>
  <si>
    <t>Tělocvičná jednota Sokol Studenec- Posvícenský koláč - 49. ročník závodu v přespolním běhu</t>
  </si>
  <si>
    <t>Klub cyklistů KOOPERATIVA Sportovního gymnázia Jablonec n/N- Velká cena LAWI-O Pohár města Hodkovice n/M</t>
  </si>
  <si>
    <t>TJ Bižuterie, z.s., Jablonec n/N - Závod plaveckých nadějí</t>
  </si>
  <si>
    <t>Sportovní  klub stolního tenisu Liberec- Celostátní turnaj ve stolním tenisu</t>
  </si>
  <si>
    <t>Floorball Club Česká Lípa- Florbalový týden na českolipsku</t>
  </si>
  <si>
    <t>Český svaz karate FSKA z.s., Česká Lípa - Karate nás baví 2016</t>
  </si>
  <si>
    <t>JIZERSKÁ, o.p.s., Bedřichov - BEDŘICHOVSKÝ NIGHT LIGHT MARATHON 2016</t>
  </si>
  <si>
    <t>KARATE SPORT RELAX, z.s., Česká Lípa - Mistrovství České republiky FSKA v karate 2016</t>
  </si>
  <si>
    <t>FC Slovan Liberec - mládež- NIKE CUP 2016</t>
  </si>
  <si>
    <t>SK Freestyle Area, Vítkovice - Monkey Race 2016</t>
  </si>
  <si>
    <t>SK Freestyle Area, Vítkovice - King of Jib 2016</t>
  </si>
  <si>
    <t>Klub českých turistů Tělovýchovná jednota Tatran Jablonec n/N- Český pohár v orientačním běhu</t>
  </si>
  <si>
    <t>Tělovýchovná jednota Bílí Tygři Liberec, z.s.- Christmas cup 2016</t>
  </si>
  <si>
    <t>Program 4.26.</t>
  </si>
  <si>
    <t>Podpora sportovní činnnosti dětí a mládeže ve sportovních klubech</t>
  </si>
  <si>
    <t>ZR 20/17,RO č. 37/17</t>
  </si>
  <si>
    <t>v tis. Kč</t>
  </si>
  <si>
    <t>ZR - RO č. 94/17</t>
  </si>
  <si>
    <t>ostatní neinvestiční transfery nezisk.a podob.organizacím</t>
  </si>
  <si>
    <t>neinvestiční transfery nefin.podnik.subjektům - f.o.</t>
  </si>
  <si>
    <t>neinvestiční transfery nefin.podnik.subjektům - p.o.</t>
  </si>
  <si>
    <t>ZR - RO č. 184,185,191/17</t>
  </si>
  <si>
    <t>Podralský nadační fond ZOD, Brniště - Brništský půlmaraton</t>
  </si>
  <si>
    <t>Oddíl OB Kotlářka, z. s., Praha 6 - Velikonoce ve skalách 2017</t>
  </si>
  <si>
    <t>SK DNF, Praha 4 - Trail Running Cup - Ještědský půlmaraton 2017</t>
  </si>
  <si>
    <t>Tělovýchovná jednota SLAVIA Liberec, z.s.- 60 let TJ Stavia Liberec</t>
  </si>
  <si>
    <t>Tělovýchovná jednota LIAZ Jablonec nad Nisou, z.s.- Mistrovství ČR juniorů a dorostu na dráze</t>
  </si>
  <si>
    <t>Horolezecký festival Český ráj, spolek, Loukovec - Horolezecký festival Český ráj 2017</t>
  </si>
  <si>
    <t>Janovských 11 a 19 km z.s., Janov n/N - Janovských 11 a 19 km, běh a turistický pochod</t>
  </si>
  <si>
    <t>Outdoor Challenge, z. s., Liberec - Triatlon Hrádek nad Nisou 2017</t>
  </si>
  <si>
    <t>Shotokan Sport Centrum Česká Lípa z.s.- Pohár Nadějí v karate 2017</t>
  </si>
  <si>
    <t>A-STYL z. s., Liberec - BĚH NÁS BAVÍ 2017</t>
  </si>
  <si>
    <t>ILMA z.s. Turnov - Fitness Dance 2017</t>
  </si>
  <si>
    <t>Floorball Club Česká Lípa z.s.- Florbalové války v České Lípě</t>
  </si>
  <si>
    <t>ILMA z.s., Turnov - Tanec pro zdraví</t>
  </si>
  <si>
    <t>TS TAKT Liberec- 23. taneční show Taktu Liberec</t>
  </si>
  <si>
    <t>Hokejový klub Česká Lípa, z.s.- Hokejové turnaje dětí a mládeže</t>
  </si>
  <si>
    <t>ČLTK Bižuterie Jablonec n.N., z.s.- Tenisové turnaje mládeže v Jablonci n.N.</t>
  </si>
  <si>
    <t>Šachová škola Světlá nad Sázavou, z.s.- Mistrovství Čech mládeže do 16 let v šachu 2017</t>
  </si>
  <si>
    <t>Sportovní klub SPORTAKTIV, z.s., Jablonec n/N - Women + men day</t>
  </si>
  <si>
    <t>Mimoňští Sršni z.s.,Česká Lípa - Hornettlon.cz</t>
  </si>
  <si>
    <t>Mimoňští Sršni z.s., Česká Lípa - Tour de Ralsko</t>
  </si>
  <si>
    <t>Štěpán Slaný, Česká Lípa - Salming Floorball Games 2017</t>
  </si>
  <si>
    <t>Geometry Global, s.r.o., Praha 7 - RunTour Liberec 2017</t>
  </si>
  <si>
    <t>FC Lomnice nad Popelkou, z.s.- 31. ročník mezinárodního turnaje přípravek v kopané</t>
  </si>
  <si>
    <t>TJ Lokomotiva Česká Lípa, z.s.- Realizace IV.ročníku turnaje o pohár Města České Lípy</t>
  </si>
  <si>
    <t>Minifarma Sloup, z.s., Sloup v Č. - JEZDECKÝ ČTYŘLÍSTEK ČESKOLIPSKA</t>
  </si>
  <si>
    <t>Slavia Liberec orienteering, z.s., Liberec - „Po stopách Karoliny Světlé“ - dva celostátní závody v orientačním běhu</t>
  </si>
  <si>
    <t>AFEU, z.s., Český Dub - ZELENCUP JUNIOR 2017</t>
  </si>
  <si>
    <t>SK Liberec Handball, z.s.- Mezinárodní házenkářský turnaj MegaMini Liberec 2017</t>
  </si>
  <si>
    <t>Lyžařský sportovní klub Lomnice nad Popelkou, z.s.- Lyžařské léto v Popelkách</t>
  </si>
  <si>
    <t>TJ SOKOL Roprachtice,spolek- ZÁBAVNÉ VÍKENDY</t>
  </si>
  <si>
    <t>Tělovýchovná jednota Jiskra Nový Bor, z.s.- Grand prix 2017</t>
  </si>
  <si>
    <t>Tělovýchovná jednota Jiskra Nový Bor, z.s.- Novoborský koupák 2017</t>
  </si>
  <si>
    <t>MĚSTO LOMNICE NAD POPELKOU- Lomnice město sportu</t>
  </si>
  <si>
    <t>František Rambousek, Liberec IX - Ultimate sports games 2017</t>
  </si>
  <si>
    <t>OK JILEMNICE, z.s.- Oblastní závod v orientačním běhu</t>
  </si>
  <si>
    <t>Judo klub Jablonec nad Nisou,z.s.- Velká cena Jablonce</t>
  </si>
  <si>
    <t>KC KOOPERATIVA Jablonec nad Nisou, z.s.- ČESKÝ POHÁR HORSKÝCH KOL 2017</t>
  </si>
  <si>
    <t>Okresní fotbalový svaz Liberec- Liberecké fotbalové turnaje přípravek 2017</t>
  </si>
  <si>
    <t>Enliven Centre, z.s., Česká Lípa - Taneční talent Libereckého kraje 2017</t>
  </si>
  <si>
    <t>Orientační klub Chrastava, z.s.- Mistrovství a veteraniáda ČR v orientačním běhu na klasické trati 2017</t>
  </si>
  <si>
    <t>TJ Turnov, z.s.- Pěkné prázdniny s orientačním během v Českém ráji - 26. ročník.</t>
  </si>
  <si>
    <t>SK Liberec Handball, z.s.- Liberecké školní ligy miniházené 2017</t>
  </si>
  <si>
    <t>TJ Lokomotiva Liberec I, z.s.- Závod Ještědské oblasti v orientačním běhu i pro příchozí</t>
  </si>
  <si>
    <t>Tělovýchovná jednota Lokomotiva Liberec I, z.s.- 43. ročník Liberecké vejšlapy</t>
  </si>
  <si>
    <t>Klub přátel Josefa Masopusta z.s., Praha 8 - Pohár Josefa Masopusta</t>
  </si>
  <si>
    <t>První volnočasový Ekopark Liberec, z.ú.- Buď FIT s EKOParkem</t>
  </si>
  <si>
    <t>Okresní fotbalový svaz Liberec- Okresní pohár přípravek v Liberci 2017</t>
  </si>
  <si>
    <t>AC Jablonec nad Nisou, z. s.- Atletické závody s AC Jablonec 2017</t>
  </si>
  <si>
    <t>FK Železný Brod,z.s.- Fotbalová zima v Železném Brodě 2017</t>
  </si>
  <si>
    <t>ČSS, z.s. - sportovně střelecký klub Liberec- Máme přesnou mušku 2017</t>
  </si>
  <si>
    <t>FOTBALOVÝ KLUB Krásná Studánka, spolek- Přípravkové turnaje pro rozvoj malých fotbalistek 2017</t>
  </si>
  <si>
    <t>Český krkonošský spolek SKI Jilemnice- 10. ročník Jilemnické 50</t>
  </si>
  <si>
    <t>Český krkonošský spolek SKI Jilemnice- MČR v běhu na lyžích a Hančův memoriál</t>
  </si>
  <si>
    <t>TS TAKT Liberec- CZECH DANCE MASTERS</t>
  </si>
  <si>
    <t>Sokolská župa Jizerská, Železný Brod - Pravidelné všestranné sportovní činnosti dětí a mládeže</t>
  </si>
  <si>
    <t>ŠERM Liberec, z.s.- Šermířské závody v Liberci 2017</t>
  </si>
  <si>
    <t>TJ Tatran Jablonec n.N., z.s.- Petit Prix 2017</t>
  </si>
  <si>
    <t>Sportovní městečko, z.s., Česká Lípa - FUTSAL TOUR 2017 - ČESKÁ LÍPA</t>
  </si>
  <si>
    <t>FitKids z.s., Jablonec n/N - „Závod Duálek aneb nemusí vyhrát  vždy ten nejrychlejší“</t>
  </si>
  <si>
    <t>Sportovní klub SPORTAKTIV, z.s., Jablonec n/N - Crossfit Jablonec 2017</t>
  </si>
  <si>
    <t>Tělovýchovná jednota Lučany nad Nisou, z.s.- XIX. ročník přespolního běhu O POHÁR LUČAN n. N.</t>
  </si>
  <si>
    <t>SpinFit Liberec, z.s.- STEVENS 50 PODRALSKO</t>
  </si>
  <si>
    <t>SK Judo Nový Bor  z.s.- III. Judo Champion &amp; Talent Cup - série 2 turnajů dětí v judu</t>
  </si>
  <si>
    <t>HC LOMNICE s.r.o., Lomnice n/P - Škola bruslení pro MŠ a ZŠ</t>
  </si>
  <si>
    <t>TJ Lokomotiva Liberec I, z.s.- Mezinárodní turnaje Velká cena Liberce v basketbale žen, juniorek a žákyň</t>
  </si>
  <si>
    <t>Tenisové centrum Euroregion Nisa z.s., Hrádek n/N - Mezinárodní tenisové turnaje mládeže při TCEN 2017</t>
  </si>
  <si>
    <t>ŠERM Liberec, z.s.- Babylon cup 2017</t>
  </si>
  <si>
    <t>Jan Picek, Lučany n/N- JIZERKY RUN RACE2017</t>
  </si>
  <si>
    <t>SFbK Frýdlant, z.s.- Frýgames 2017</t>
  </si>
  <si>
    <t>TJ LIAZ Jablonec nad Nisou, z.s.- Mezinárodní víceutkání družstev žactva</t>
  </si>
  <si>
    <t>THC STIGA ELITES z. s., Turnov - XV. Mistrovství světa ve stolním hokeji 2017 v Liberci</t>
  </si>
  <si>
    <t>Sk Matchball Česká Lípa z.s.- SK MATCHBALL ČESKÁ LÍPA CUP</t>
  </si>
  <si>
    <t>Krajský svaz ČSPS, Jablonec n/N - Liberecký kraj- Krajské přebory žactva a dorostu 2017</t>
  </si>
  <si>
    <t>Sport Aerobic Liberec, z.s.- 4.finálové kolo Poháru federací 2017- 12.ročník</t>
  </si>
  <si>
    <t>Trampolíny Liberec, z.s.- Mezinárodní závod přátelství ve skocích na trampolíně</t>
  </si>
  <si>
    <t>Sportovní městečko, z.s., Česká Lípa - Fotbalové Prázdniny v Libereckém kraji 2017</t>
  </si>
  <si>
    <t>Svaz lyžařů České republiky z.s., Praha 6 - FIS Youth cup v severské kombinaci</t>
  </si>
  <si>
    <t>Tělovýchovná jednota Stadion Nový Bor, z. s.- Novoborský pohár v orientačním běhu</t>
  </si>
  <si>
    <t>LUNARIA, z. s., Jindřichovice p/S - Horolezení pod Smrkem</t>
  </si>
  <si>
    <t>TJ Jiskra Kamenický Šenov, Sokolská 629, z.s.- Sportovní akce oddílu stolního tenisu</t>
  </si>
  <si>
    <t>Sport Future Group, z. s., Liberec - Hamrman Tour 2017</t>
  </si>
  <si>
    <t>ZR-RO č. 232/17</t>
  </si>
  <si>
    <t>Auto*Mat, z.s., Praha - Do práce na kolech 2017</t>
  </si>
  <si>
    <t>TJ Spartak Smržovka- Sportovní akce Svijany cup v přírodním sáňkování</t>
  </si>
  <si>
    <t>FK Jablonec, z.s.- Junior North Cup 2017 - fotbalový turnaj starších a mladších žáků U15,U13</t>
  </si>
  <si>
    <t>Sportovní klub stolního tenisu Liberec, z.s.- Celostátní turnaj mládeže</t>
  </si>
  <si>
    <t>SpinFit Liberec, z.s.- ELEVEN Dětský MTB cup Libereckého kraje 2017</t>
  </si>
  <si>
    <t>TJ Tatran Jablonec n.N., z.s.- MČR v lyžařském orientačním běhu</t>
  </si>
  <si>
    <t>SK Semily, z.s.- Realizace fotbalových turnajů Semily cup 2017</t>
  </si>
  <si>
    <t>Slovan Frýdlant, oddíl kopané, z.s.- Mezinárodní fotbalové turnaje ve Frýdlantě 2017 - pro děti a pro dospělé</t>
  </si>
  <si>
    <t>Klub mládeže stolního tenisu Liberec, z.s.- Seriál turnajů a Krajských přeborů mládeže</t>
  </si>
  <si>
    <t>FBC Liberec, spolek- Florbal na můstku (florbalový turnaj na doskočišti skokanských můstků Ještěd)</t>
  </si>
  <si>
    <t>Jizerský klub lyžařů Desná z.s.- Žijeme skoky na lyžích 2017</t>
  </si>
  <si>
    <t>Golf Club Liberec - Machnín, spolek- Turnaj o pohár Libereckého Kraje 2017</t>
  </si>
  <si>
    <t>Golf Club Liberec - Machnín, spolek- Dětská tour Libereckého Kraje 2017</t>
  </si>
  <si>
    <t>TJ VK Dukla Liberec z.s.- O pohár Libereckého kraje v Barevném minivolejbale</t>
  </si>
  <si>
    <t>Sportovní klub stolního tenisu Liberec, z.s.- Celostátní turnaj veteránů</t>
  </si>
  <si>
    <t>TJ BÍLÍ TYGŘI LIBEREC- Christmas cup 2017</t>
  </si>
  <si>
    <t>Liberecký tenisový klub z.s., Liberec- Tenisové turnaje mladších žáků a žákyň</t>
  </si>
  <si>
    <t>A-STYL z. s., Liberec- PŘÍMĚSTSKÉ TÁBORY S A-STYLEM 2017</t>
  </si>
  <si>
    <t>Sportovní oddíl Goodway z. s., Liberec- 16. ročník MTB marathonu Bike Babí léto</t>
  </si>
  <si>
    <t>KARATE SPORT RELAX z.s., Česká Lípa- Mistrovství České republiky FSKA v karate 2017</t>
  </si>
  <si>
    <t>SILVINI MADSHUS team, z.s., Liberec- BoBoTriple</t>
  </si>
  <si>
    <t>Outdoor Challenge, z. s., Liberec - Seriál běžeckých závodů na Liberecku 2017</t>
  </si>
  <si>
    <t>Paul Dance, z.s., Vrchlabí - Dance Box 2017</t>
  </si>
  <si>
    <t>Pakli sport klub, z.s., Jablonné v P. - Ještědský půlmaraton</t>
  </si>
  <si>
    <t>SILVINI MADSHUS team, z.s., Liberec - Silvini Skiroll (c)up Ještěd + Kristýna</t>
  </si>
  <si>
    <t>KRAJSKÁ ORGANIZACE ČUS LK, Liberec - Barevný minivolejbal pro všechny</t>
  </si>
  <si>
    <t>Autoklub Rallye Vltava v AČR, Praha - III. Ideální stopou Rallye Vltava 2017,  Louis Alexandre Chiron Memorial</t>
  </si>
  <si>
    <t>Iron fighters kickboxing z.s., Jablonec n/N - Sportovní akce realizovaná Iron fighters kickboxing z.s.</t>
  </si>
  <si>
    <t>Tělovýchovně sportovní club Turnov, z.s.- Letní sportovní tábor Prackov 2017</t>
  </si>
  <si>
    <t>AVE-KONTAKT, s.r.o., Pardubice - 17. ročník mezinárodního šachového festivalu Open Liberec 2017</t>
  </si>
  <si>
    <t>ZR - RO č. 232/17</t>
  </si>
  <si>
    <t>Změna rozpočtu - rozpočtové opatření č. 232/17</t>
  </si>
  <si>
    <t>Příloha č. 1 - tab.část ke ZR-RO č. 232/17</t>
  </si>
  <si>
    <t>Sport Česká Lípa, p.o. - Českolipský City Cross Run and Walk 2017</t>
  </si>
  <si>
    <t>Waldorfská základní a střední škola Semily, p.o. - Tradiční Olympiáda pátých tříd waldorfských škol</t>
  </si>
  <si>
    <t>KC KOOPERATIVA Jablonec nad Nisou, z.s.- MČR MLÁDEŽE V SILNIČNÍ CYKLISTICE 2017</t>
  </si>
  <si>
    <t>Sportovní klub JEŠTĚD, Liberec - LEKI CUP - Finále Poháru LK v alpských disciplínách</t>
  </si>
  <si>
    <t>TJ VK Dukla Liberec z.s.- Turnajová miniserie Krajské centrum mládeže pro LK - volejbal chlapci a dívky</t>
  </si>
  <si>
    <t>Liberecký krajský atletický svaz z.s., Liberec- Soutěž družstev dospělých, juniorstva a dorostu LK</t>
  </si>
  <si>
    <t>Liberecký krajský atletický svaz z.s., Liberec- Soutěž družstev žactva a mládeže LK</t>
  </si>
  <si>
    <t>Krajská organizace ČUS LK, Liberec- Pohár Krajského svazu lyžařů LK v běhu na lyžích</t>
  </si>
  <si>
    <t>TJ Sokol Rozstání z.s.- Realizace turnaje přípravek z LK</t>
  </si>
  <si>
    <t>Badmintonový klub TU v Liberci, z.s.- Mistrovství ČR jednotlivců dospělých v badmintonu společně s  vyhlášením ankety O nejlepšího badmintonistu r.2016</t>
  </si>
  <si>
    <t>Zdrojová část rozpočtu LK 2017</t>
  </si>
  <si>
    <t>ukazatel</t>
  </si>
  <si>
    <t xml:space="preserve">pol. </t>
  </si>
  <si>
    <t>UR 2017 I.</t>
  </si>
  <si>
    <t>UR 2017 II.</t>
  </si>
  <si>
    <t>A/ Vlastní  příjmy</t>
  </si>
  <si>
    <t>1-3xxx</t>
  </si>
  <si>
    <t>1. Daňové příjmy</t>
  </si>
  <si>
    <t>1xxx</t>
  </si>
  <si>
    <t>2. Nedaňové příjmy</t>
  </si>
  <si>
    <t>2xxx</t>
  </si>
  <si>
    <t>3. Kapitáové příjmy</t>
  </si>
  <si>
    <t>3xxx</t>
  </si>
  <si>
    <t>B/ Dotace a příspěvky</t>
  </si>
  <si>
    <t>4xxx</t>
  </si>
  <si>
    <r>
      <t>1. N</t>
    </r>
    <r>
      <rPr>
        <b/>
        <sz val="11"/>
        <rFont val="Times New Roman"/>
        <family val="1"/>
        <charset val="238"/>
      </rPr>
      <t xml:space="preserve">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</si>
  <si>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</si>
  <si>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Zákon o st.rozpočtu</t>
  </si>
  <si>
    <t>4112</t>
  </si>
  <si>
    <t xml:space="preserve">   Resort. účelové dotace (ze SR, st.fondů)</t>
  </si>
  <si>
    <t xml:space="preserve">   Dotace od regionální rady</t>
  </si>
  <si>
    <t xml:space="preserve">   Dotace ze zahraničí</t>
  </si>
  <si>
    <t>415x</t>
  </si>
  <si>
    <t xml:space="preserve">   Dotace od obcí</t>
  </si>
  <si>
    <r>
      <t>2. I</t>
    </r>
    <r>
      <rPr>
        <b/>
        <sz val="11"/>
        <rFont val="Times New Roman"/>
        <family val="1"/>
        <charset val="238"/>
      </rPr>
      <t xml:space="preserve">nvestiční </t>
    </r>
    <r>
      <rPr>
        <sz val="11"/>
        <rFont val="Times New Roman"/>
        <family val="1"/>
        <charset val="238"/>
      </rPr>
      <t>dot.</t>
    </r>
  </si>
  <si>
    <t>42xx</t>
  </si>
  <si>
    <t xml:space="preserve">    Resort. účelové dotace (ze SR, st.f.)</t>
  </si>
  <si>
    <t>421x</t>
  </si>
  <si>
    <t xml:space="preserve">    Dotace od regionální rady</t>
  </si>
  <si>
    <t xml:space="preserve">    Dotace ze zahraničí</t>
  </si>
  <si>
    <t>423x</t>
  </si>
  <si>
    <t xml:space="preserve">    Dotace od obcí</t>
  </si>
  <si>
    <t>P ř í j m y   celkem</t>
  </si>
  <si>
    <t>1-4xxx</t>
  </si>
  <si>
    <t>C/ F i n a n c o v á n í</t>
  </si>
  <si>
    <t>8xxx</t>
  </si>
  <si>
    <t>1. Zapojení fondů z r. 2016</t>
  </si>
  <si>
    <t>8115</t>
  </si>
  <si>
    <t>2. Zapojení  zákl.běžného účtu z r. 2016</t>
  </si>
  <si>
    <t>3. Uhrazené splátky dlouhod.půjč.</t>
  </si>
  <si>
    <t xml:space="preserve">Z d r o j e  L K   c e l k e m </t>
  </si>
  <si>
    <t>Výdajová část rozpočtu LK 2017</t>
  </si>
  <si>
    <t xml:space="preserve">     ukazatel</t>
  </si>
  <si>
    <t>Kap.910 - Zastupitelstvo</t>
  </si>
  <si>
    <t>5xxx</t>
  </si>
  <si>
    <t>Kap.911 - Krajský úřad</t>
  </si>
  <si>
    <t>Kap.912 - Účelové příspěvky PO</t>
  </si>
  <si>
    <t>5-6xxx</t>
  </si>
  <si>
    <t>Kap.913 - Příspěvkové organizace</t>
  </si>
  <si>
    <t>Kap.914 - Působnosti</t>
  </si>
  <si>
    <t>Kap.916 - Úč.neinv.dotace ve školství</t>
  </si>
  <si>
    <t>Kap.917 - Transfery</t>
  </si>
  <si>
    <t>Kap.919 - Pokladní správa</t>
  </si>
  <si>
    <t>Kap.920 - Kapitálové výdaje</t>
  </si>
  <si>
    <t>Kap.921 - Úč.invest.dotace ve školství</t>
  </si>
  <si>
    <t>6xxx</t>
  </si>
  <si>
    <t>Kap.923 - Spolufinancování EU</t>
  </si>
  <si>
    <t>Kap.924 - Úvěry</t>
  </si>
  <si>
    <t>Kap.925 - Sociální fond</t>
  </si>
  <si>
    <t>Kap.926 - Dotační fond</t>
  </si>
  <si>
    <t>Kap.931 - Krizový fond</t>
  </si>
  <si>
    <t>Kap.932 - Fond ochrany vod</t>
  </si>
  <si>
    <t xml:space="preserve">Kap.934 - Lesnický fond </t>
  </si>
  <si>
    <t xml:space="preserve">V ý d a je   c e l k e 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</si>
</sst>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#,##0.00000"/>
    <numFmt numFmtId="165" formatCode="#,##0.0"/>
  </numFmts>
  <fonts count="39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7"/>
      <color indexed="8"/>
      <name val="Tahoma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2"/>
      <color rgb="FFFF0000"/>
      <name val="Arial"/>
      <family val="2"/>
      <charset val="238"/>
    </font>
    <font>
      <b/>
      <sz val="14"/>
      <name val="Arial"/>
      <family val="2"/>
      <charset val="238"/>
    </font>
    <font>
      <sz val="14"/>
      <color theme="1"/>
      <name val="Arial"/>
      <family val="2"/>
      <charset val="238"/>
    </font>
    <font>
      <sz val="12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name val="Arial"/>
      <family val="2"/>
    </font>
    <font>
      <b/>
      <sz val="9"/>
      <name val="Arial"/>
      <family val="2"/>
      <charset val="238"/>
    </font>
    <font>
      <sz val="8"/>
      <name val="Arial"/>
      <family val="2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12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7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7" fillId="0" borderId="0"/>
    <xf numFmtId="0" fontId="2" fillId="0" borderId="0"/>
    <xf numFmtId="0" fontId="2" fillId="0" borderId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0" borderId="19" applyNumberFormat="0" applyFill="0" applyAlignment="0" applyProtection="0"/>
    <xf numFmtId="0" fontId="10" fillId="0" borderId="19" applyNumberFormat="0" applyFill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2" fillId="18" borderId="20" applyNumberFormat="0" applyAlignment="0" applyProtection="0"/>
    <xf numFmtId="0" fontId="12" fillId="18" borderId="20" applyNumberFormat="0" applyAlignment="0" applyProtection="0"/>
    <xf numFmtId="0" fontId="13" fillId="0" borderId="21" applyNumberFormat="0" applyFill="0" applyAlignment="0" applyProtection="0"/>
    <xf numFmtId="0" fontId="13" fillId="0" borderId="21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8" fillId="20" borderId="24" applyNumberFormat="0" applyFont="0" applyAlignment="0" applyProtection="0"/>
    <xf numFmtId="0" fontId="8" fillId="20" borderId="24" applyNumberFormat="0" applyFont="0" applyAlignment="0" applyProtection="0"/>
    <xf numFmtId="0" fontId="18" fillId="0" borderId="25" applyNumberFormat="0" applyFill="0" applyAlignment="0" applyProtection="0"/>
    <xf numFmtId="0" fontId="18" fillId="0" borderId="25" applyNumberFormat="0" applyFill="0" applyAlignment="0" applyProtection="0"/>
    <xf numFmtId="0" fontId="19" fillId="21" borderId="0">
      <alignment horizontal="left" vertical="center"/>
    </xf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9" borderId="26" applyNumberFormat="0" applyAlignment="0" applyProtection="0"/>
    <xf numFmtId="0" fontId="22" fillId="9" borderId="26" applyNumberFormat="0" applyAlignment="0" applyProtection="0"/>
    <xf numFmtId="0" fontId="23" fillId="22" borderId="26" applyNumberFormat="0" applyAlignment="0" applyProtection="0"/>
    <xf numFmtId="0" fontId="23" fillId="22" borderId="26" applyNumberFormat="0" applyAlignment="0" applyProtection="0"/>
    <xf numFmtId="0" fontId="24" fillId="22" borderId="27" applyNumberFormat="0" applyAlignment="0" applyProtection="0"/>
    <xf numFmtId="0" fontId="24" fillId="22" borderId="27" applyNumberFormat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</cellStyleXfs>
  <cellXfs count="157">
    <xf numFmtId="0" fontId="0" fillId="0" borderId="0" xfId="0"/>
    <xf numFmtId="0" fontId="2" fillId="2" borderId="0" xfId="12" applyFill="1"/>
    <xf numFmtId="0" fontId="7" fillId="2" borderId="0" xfId="11" applyFill="1"/>
    <xf numFmtId="0" fontId="6" fillId="2" borderId="1" xfId="12" applyFont="1" applyFill="1" applyBorder="1" applyAlignment="1">
      <alignment horizontal="center" vertical="center"/>
    </xf>
    <xf numFmtId="0" fontId="6" fillId="2" borderId="5" xfId="12" applyFont="1" applyFill="1" applyBorder="1" applyAlignment="1">
      <alignment horizontal="center" vertical="center"/>
    </xf>
    <xf numFmtId="0" fontId="26" fillId="2" borderId="0" xfId="72" applyFont="1" applyFill="1" applyAlignment="1">
      <alignment horizontal="center"/>
    </xf>
    <xf numFmtId="0" fontId="3" fillId="2" borderId="0" xfId="12" applyFont="1" applyFill="1"/>
    <xf numFmtId="164" fontId="3" fillId="2" borderId="0" xfId="12" applyNumberFormat="1" applyFont="1" applyFill="1"/>
    <xf numFmtId="0" fontId="29" fillId="2" borderId="0" xfId="11" applyFont="1" applyFill="1"/>
    <xf numFmtId="14" fontId="26" fillId="2" borderId="0" xfId="72" applyNumberFormat="1" applyFont="1" applyFill="1" applyAlignment="1">
      <alignment horizontal="center"/>
    </xf>
    <xf numFmtId="164" fontId="29" fillId="2" borderId="0" xfId="12" applyNumberFormat="1" applyFont="1" applyFill="1"/>
    <xf numFmtId="0" fontId="29" fillId="2" borderId="0" xfId="12" applyFont="1" applyFill="1"/>
    <xf numFmtId="164" fontId="3" fillId="2" borderId="0" xfId="12" applyNumberFormat="1" applyFont="1" applyFill="1" applyBorder="1" applyAlignment="1">
      <alignment horizontal="center"/>
    </xf>
    <xf numFmtId="0" fontId="31" fillId="2" borderId="0" xfId="12" applyFont="1" applyFill="1" applyAlignment="1">
      <alignment horizontal="center"/>
    </xf>
    <xf numFmtId="164" fontId="3" fillId="2" borderId="0" xfId="12" applyNumberFormat="1" applyFont="1" applyFill="1" applyBorder="1"/>
    <xf numFmtId="0" fontId="32" fillId="2" borderId="28" xfId="12" applyFont="1" applyFill="1" applyBorder="1" applyAlignment="1">
      <alignment horizontal="center" wrapText="1"/>
    </xf>
    <xf numFmtId="164" fontId="32" fillId="2" borderId="28" xfId="12" applyNumberFormat="1" applyFont="1" applyFill="1" applyBorder="1" applyAlignment="1">
      <alignment horizontal="center" wrapText="1"/>
    </xf>
    <xf numFmtId="164" fontId="4" fillId="3" borderId="29" xfId="12" applyNumberFormat="1" applyFont="1" applyFill="1" applyBorder="1" applyAlignment="1"/>
    <xf numFmtId="0" fontId="4" fillId="27" borderId="3" xfId="12" applyFont="1" applyFill="1" applyBorder="1" applyAlignment="1">
      <alignment horizontal="center" vertical="center"/>
    </xf>
    <xf numFmtId="0" fontId="4" fillId="27" borderId="7" xfId="12" applyFont="1" applyFill="1" applyBorder="1" applyAlignment="1">
      <alignment horizontal="left" vertical="center" wrapText="1"/>
    </xf>
    <xf numFmtId="164" fontId="4" fillId="27" borderId="29" xfId="12" applyNumberFormat="1" applyFont="1" applyFill="1" applyBorder="1" applyAlignment="1">
      <alignment horizontal="right"/>
    </xf>
    <xf numFmtId="164" fontId="4" fillId="27" borderId="29" xfId="12" applyNumberFormat="1" applyFont="1" applyFill="1" applyBorder="1" applyAlignment="1"/>
    <xf numFmtId="164" fontId="4" fillId="2" borderId="34" xfId="12" applyNumberFormat="1" applyFont="1" applyFill="1" applyBorder="1" applyAlignment="1">
      <alignment horizontal="right"/>
    </xf>
    <xf numFmtId="164" fontId="4" fillId="2" borderId="35" xfId="12" applyNumberFormat="1" applyFont="1" applyFill="1" applyBorder="1" applyAlignment="1"/>
    <xf numFmtId="0" fontId="4" fillId="2" borderId="37" xfId="12" applyFont="1" applyFill="1" applyBorder="1" applyAlignment="1">
      <alignment horizontal="center"/>
    </xf>
    <xf numFmtId="0" fontId="4" fillId="2" borderId="38" xfId="12" applyFont="1" applyFill="1" applyBorder="1" applyAlignment="1">
      <alignment horizontal="center"/>
    </xf>
    <xf numFmtId="164" fontId="4" fillId="2" borderId="35" xfId="12" applyNumberFormat="1" applyFont="1" applyFill="1" applyBorder="1" applyAlignment="1">
      <alignment horizontal="right"/>
    </xf>
    <xf numFmtId="164" fontId="3" fillId="2" borderId="36" xfId="12" applyNumberFormat="1" applyFont="1" applyFill="1" applyBorder="1" applyAlignment="1">
      <alignment horizontal="right"/>
    </xf>
    <xf numFmtId="164" fontId="3" fillId="2" borderId="36" xfId="12" applyNumberFormat="1" applyFont="1" applyFill="1" applyBorder="1" applyAlignment="1"/>
    <xf numFmtId="164" fontId="3" fillId="2" borderId="39" xfId="12" applyNumberFormat="1" applyFont="1" applyFill="1" applyBorder="1" applyAlignment="1">
      <alignment horizontal="right"/>
    </xf>
    <xf numFmtId="164" fontId="3" fillId="2" borderId="39" xfId="12" applyNumberFormat="1" applyFont="1" applyFill="1" applyBorder="1" applyAlignment="1"/>
    <xf numFmtId="164" fontId="4" fillId="2" borderId="34" xfId="12" applyNumberFormat="1" applyFont="1" applyFill="1" applyBorder="1" applyAlignment="1"/>
    <xf numFmtId="0" fontId="3" fillId="2" borderId="40" xfId="12" applyFont="1" applyFill="1" applyBorder="1" applyAlignment="1">
      <alignment horizontal="center"/>
    </xf>
    <xf numFmtId="0" fontId="3" fillId="2" borderId="41" xfId="12" applyFont="1" applyFill="1" applyBorder="1" applyAlignment="1">
      <alignment horizontal="center"/>
    </xf>
    <xf numFmtId="0" fontId="3" fillId="2" borderId="41" xfId="12" applyFont="1" applyFill="1" applyBorder="1" applyAlignment="1">
      <alignment horizontal="left" wrapText="1"/>
    </xf>
    <xf numFmtId="0" fontId="3" fillId="2" borderId="43" xfId="12" applyFont="1" applyFill="1" applyBorder="1" applyAlignment="1">
      <alignment horizontal="center"/>
    </xf>
    <xf numFmtId="0" fontId="4" fillId="2" borderId="38" xfId="13" applyFont="1" applyFill="1" applyBorder="1" applyAlignment="1">
      <alignment horizontal="left" wrapText="1"/>
    </xf>
    <xf numFmtId="164" fontId="4" fillId="2" borderId="35" xfId="13" applyNumberFormat="1" applyFont="1" applyFill="1" applyBorder="1" applyAlignment="1">
      <alignment horizontal="right"/>
    </xf>
    <xf numFmtId="0" fontId="4" fillId="2" borderId="37" xfId="12" applyFont="1" applyFill="1" applyBorder="1" applyAlignment="1">
      <alignment horizontal="center" vertical="center"/>
    </xf>
    <xf numFmtId="0" fontId="4" fillId="2" borderId="13" xfId="12" applyFont="1" applyFill="1" applyBorder="1" applyAlignment="1">
      <alignment horizontal="center" vertical="center"/>
    </xf>
    <xf numFmtId="49" fontId="4" fillId="2" borderId="38" xfId="12" applyNumberFormat="1" applyFont="1" applyFill="1" applyBorder="1" applyAlignment="1">
      <alignment horizontal="left" vertical="center" wrapText="1"/>
    </xf>
    <xf numFmtId="0" fontId="4" fillId="2" borderId="38" xfId="12" applyFont="1" applyFill="1" applyBorder="1" applyAlignment="1">
      <alignment horizontal="center" vertical="center"/>
    </xf>
    <xf numFmtId="164" fontId="4" fillId="27" borderId="44" xfId="12" applyNumberFormat="1" applyFont="1" applyFill="1" applyBorder="1" applyAlignment="1">
      <alignment horizontal="right"/>
    </xf>
    <xf numFmtId="164" fontId="4" fillId="27" borderId="44" xfId="12" applyNumberFormat="1" applyFont="1" applyFill="1" applyBorder="1" applyAlignment="1"/>
    <xf numFmtId="49" fontId="4" fillId="2" borderId="15" xfId="12" applyNumberFormat="1" applyFont="1" applyFill="1" applyBorder="1" applyAlignment="1">
      <alignment vertical="center"/>
    </xf>
    <xf numFmtId="49" fontId="4" fillId="2" borderId="15" xfId="12" applyNumberFormat="1" applyFont="1" applyFill="1" applyBorder="1" applyAlignment="1">
      <alignment horizontal="center"/>
    </xf>
    <xf numFmtId="0" fontId="4" fillId="2" borderId="13" xfId="12" applyFont="1" applyFill="1" applyBorder="1" applyAlignment="1">
      <alignment horizontal="center"/>
    </xf>
    <xf numFmtId="49" fontId="4" fillId="2" borderId="42" xfId="12" applyNumberFormat="1" applyFont="1" applyFill="1" applyBorder="1" applyAlignment="1">
      <alignment horizontal="center"/>
    </xf>
    <xf numFmtId="0" fontId="4" fillId="27" borderId="3" xfId="12" applyFont="1" applyFill="1" applyBorder="1" applyAlignment="1">
      <alignment horizontal="right" vertical="center"/>
    </xf>
    <xf numFmtId="0" fontId="4" fillId="27" borderId="7" xfId="12" applyFont="1" applyFill="1" applyBorder="1" applyAlignment="1">
      <alignment vertical="center" wrapText="1"/>
    </xf>
    <xf numFmtId="0" fontId="4" fillId="2" borderId="0" xfId="12" applyFont="1" applyFill="1" applyAlignment="1">
      <alignment horizontal="right"/>
    </xf>
    <xf numFmtId="164" fontId="3" fillId="2" borderId="39" xfId="12" applyNumberFormat="1" applyFont="1" applyFill="1" applyBorder="1"/>
    <xf numFmtId="164" fontId="4" fillId="2" borderId="35" xfId="12" applyNumberFormat="1" applyFont="1" applyFill="1" applyBorder="1"/>
    <xf numFmtId="164" fontId="4" fillId="27" borderId="29" xfId="12" applyNumberFormat="1" applyFont="1" applyFill="1" applyBorder="1"/>
    <xf numFmtId="164" fontId="4" fillId="2" borderId="34" xfId="12" applyNumberFormat="1" applyFont="1" applyFill="1" applyBorder="1"/>
    <xf numFmtId="164" fontId="3" fillId="2" borderId="36" xfId="12" applyNumberFormat="1" applyFont="1" applyFill="1" applyBorder="1"/>
    <xf numFmtId="164" fontId="4" fillId="27" borderId="44" xfId="12" applyNumberFormat="1" applyFont="1" applyFill="1" applyBorder="1"/>
    <xf numFmtId="164" fontId="3" fillId="2" borderId="40" xfId="12" applyNumberFormat="1" applyFont="1" applyFill="1" applyBorder="1"/>
    <xf numFmtId="164" fontId="4" fillId="27" borderId="45" xfId="12" applyNumberFormat="1" applyFont="1" applyFill="1" applyBorder="1"/>
    <xf numFmtId="164" fontId="4" fillId="2" borderId="37" xfId="12" applyNumberFormat="1" applyFont="1" applyFill="1" applyBorder="1"/>
    <xf numFmtId="164" fontId="4" fillId="2" borderId="32" xfId="12" applyNumberFormat="1" applyFont="1" applyFill="1" applyBorder="1"/>
    <xf numFmtId="0" fontId="4" fillId="2" borderId="0" xfId="12" applyFont="1" applyFill="1" applyAlignment="1">
      <alignment horizontal="center"/>
    </xf>
    <xf numFmtId="0" fontId="4" fillId="27" borderId="45" xfId="12" applyFont="1" applyFill="1" applyBorder="1" applyAlignment="1">
      <alignment horizontal="center" vertical="center"/>
    </xf>
    <xf numFmtId="0" fontId="4" fillId="27" borderId="47" xfId="12" applyFont="1" applyFill="1" applyBorder="1" applyAlignment="1">
      <alignment horizontal="left" vertical="center" wrapText="1"/>
    </xf>
    <xf numFmtId="0" fontId="4" fillId="2" borderId="0" xfId="12" applyFont="1" applyFill="1" applyBorder="1" applyAlignment="1">
      <alignment horizontal="center"/>
    </xf>
    <xf numFmtId="0" fontId="4" fillId="27" borderId="8" xfId="12" applyFont="1" applyFill="1" applyBorder="1" applyAlignment="1">
      <alignment horizontal="left" vertical="center" wrapText="1"/>
    </xf>
    <xf numFmtId="0" fontId="35" fillId="0" borderId="0" xfId="0" applyFont="1" applyFill="1"/>
    <xf numFmtId="0" fontId="35" fillId="0" borderId="0" xfId="0" applyFont="1" applyFill="1" applyAlignment="1">
      <alignment horizontal="right"/>
    </xf>
    <xf numFmtId="0" fontId="36" fillId="28" borderId="12" xfId="0" applyFont="1" applyFill="1" applyBorder="1" applyAlignment="1">
      <alignment horizontal="center" vertical="center" wrapText="1"/>
    </xf>
    <xf numFmtId="0" fontId="36" fillId="28" borderId="6" xfId="0" applyFont="1" applyFill="1" applyBorder="1" applyAlignment="1">
      <alignment horizontal="center" vertical="center" wrapText="1"/>
    </xf>
    <xf numFmtId="0" fontId="36" fillId="28" borderId="50" xfId="0" applyFont="1" applyFill="1" applyBorder="1" applyAlignment="1">
      <alignment horizontal="center" vertical="center" wrapText="1"/>
    </xf>
    <xf numFmtId="0" fontId="37" fillId="0" borderId="9" xfId="0" applyFont="1" applyBorder="1" applyAlignment="1">
      <alignment vertical="center" wrapText="1"/>
    </xf>
    <xf numFmtId="0" fontId="37" fillId="0" borderId="10" xfId="0" applyFont="1" applyBorder="1" applyAlignment="1">
      <alignment horizontal="right" vertical="center" wrapText="1"/>
    </xf>
    <xf numFmtId="4" fontId="37" fillId="0" borderId="10" xfId="0" applyNumberFormat="1" applyFont="1" applyBorder="1" applyAlignment="1">
      <alignment horizontal="right" vertical="center" wrapText="1"/>
    </xf>
    <xf numFmtId="4" fontId="37" fillId="0" borderId="51" xfId="0" applyNumberFormat="1" applyFont="1" applyBorder="1" applyAlignment="1">
      <alignment horizontal="right" vertical="center" wrapText="1"/>
    </xf>
    <xf numFmtId="0" fontId="38" fillId="0" borderId="52" xfId="0" applyFont="1" applyBorder="1" applyAlignment="1">
      <alignment vertical="center" wrapText="1"/>
    </xf>
    <xf numFmtId="0" fontId="38" fillId="0" borderId="53" xfId="0" applyFont="1" applyBorder="1" applyAlignment="1">
      <alignment horizontal="right" vertical="center" wrapText="1"/>
    </xf>
    <xf numFmtId="4" fontId="38" fillId="0" borderId="53" xfId="0" applyNumberFormat="1" applyFont="1" applyBorder="1" applyAlignment="1">
      <alignment horizontal="right" vertical="center" wrapText="1"/>
    </xf>
    <xf numFmtId="4" fontId="38" fillId="0" borderId="53" xfId="0" applyNumberFormat="1" applyFont="1" applyBorder="1" applyAlignment="1">
      <alignment vertical="center"/>
    </xf>
    <xf numFmtId="4" fontId="38" fillId="0" borderId="54" xfId="0" applyNumberFormat="1" applyFont="1" applyBorder="1" applyAlignment="1">
      <alignment vertical="center"/>
    </xf>
    <xf numFmtId="4" fontId="0" fillId="0" borderId="0" xfId="0" applyNumberFormat="1"/>
    <xf numFmtId="4" fontId="38" fillId="0" borderId="10" xfId="0" applyNumberFormat="1" applyFont="1" applyBorder="1" applyAlignment="1">
      <alignment horizontal="right" vertical="center" wrapText="1"/>
    </xf>
    <xf numFmtId="0" fontId="37" fillId="0" borderId="52" xfId="0" applyFont="1" applyBorder="1" applyAlignment="1">
      <alignment vertical="center" wrapText="1"/>
    </xf>
    <xf numFmtId="4" fontId="37" fillId="0" borderId="53" xfId="0" applyNumberFormat="1" applyFont="1" applyBorder="1" applyAlignment="1">
      <alignment horizontal="right" vertical="center" wrapText="1"/>
    </xf>
    <xf numFmtId="4" fontId="37" fillId="0" borderId="54" xfId="0" applyNumberFormat="1" applyFont="1" applyBorder="1" applyAlignment="1">
      <alignment horizontal="right" vertical="center" wrapText="1"/>
    </xf>
    <xf numFmtId="4" fontId="38" fillId="0" borderId="54" xfId="0" applyNumberFormat="1" applyFont="1" applyBorder="1" applyAlignment="1">
      <alignment horizontal="right" vertical="center" wrapText="1"/>
    </xf>
    <xf numFmtId="0" fontId="37" fillId="0" borderId="53" xfId="0" applyFont="1" applyBorder="1" applyAlignment="1">
      <alignment horizontal="right" vertical="center" wrapText="1"/>
    </xf>
    <xf numFmtId="0" fontId="38" fillId="0" borderId="55" xfId="0" applyFont="1" applyBorder="1" applyAlignment="1">
      <alignment vertical="center" wrapText="1"/>
    </xf>
    <xf numFmtId="0" fontId="38" fillId="0" borderId="43" xfId="0" applyFont="1" applyBorder="1" applyAlignment="1">
      <alignment horizontal="right" vertical="center" wrapText="1"/>
    </xf>
    <xf numFmtId="4" fontId="38" fillId="0" borderId="43" xfId="0" applyNumberFormat="1" applyFont="1" applyBorder="1" applyAlignment="1">
      <alignment horizontal="right" vertical="center" wrapText="1"/>
    </xf>
    <xf numFmtId="4" fontId="38" fillId="0" borderId="56" xfId="0" applyNumberFormat="1" applyFont="1" applyBorder="1" applyAlignment="1">
      <alignment horizontal="right" vertical="center" wrapText="1"/>
    </xf>
    <xf numFmtId="0" fontId="37" fillId="0" borderId="12" xfId="0" applyFont="1" applyBorder="1" applyAlignment="1">
      <alignment vertical="center" wrapText="1"/>
    </xf>
    <xf numFmtId="0" fontId="37" fillId="0" borderId="6" xfId="0" applyFont="1" applyBorder="1" applyAlignment="1">
      <alignment horizontal="right" vertical="center" wrapText="1"/>
    </xf>
    <xf numFmtId="4" fontId="37" fillId="0" borderId="6" xfId="0" applyNumberFormat="1" applyFont="1" applyBorder="1" applyAlignment="1">
      <alignment horizontal="right" vertical="center" wrapText="1"/>
    </xf>
    <xf numFmtId="4" fontId="37" fillId="0" borderId="50" xfId="0" applyNumberFormat="1" applyFont="1" applyBorder="1" applyAlignment="1">
      <alignment horizontal="right" vertical="center" wrapText="1"/>
    </xf>
    <xf numFmtId="0" fontId="35" fillId="0" borderId="0" xfId="0" applyFont="1" applyFill="1" applyBorder="1"/>
    <xf numFmtId="165" fontId="35" fillId="0" borderId="48" xfId="0" applyNumberFormat="1" applyFont="1" applyFill="1" applyBorder="1" applyAlignment="1">
      <alignment horizontal="right"/>
    </xf>
    <xf numFmtId="0" fontId="38" fillId="0" borderId="9" xfId="0" applyFont="1" applyBorder="1" applyAlignment="1">
      <alignment horizontal="left" vertical="center" wrapText="1"/>
    </xf>
    <xf numFmtId="0" fontId="38" fillId="0" borderId="10" xfId="0" applyFont="1" applyBorder="1" applyAlignment="1">
      <alignment horizontal="right" vertical="center" wrapText="1"/>
    </xf>
    <xf numFmtId="4" fontId="38" fillId="0" borderId="51" xfId="0" applyNumberFormat="1" applyFont="1" applyBorder="1" applyAlignment="1">
      <alignment horizontal="right" vertical="center" wrapText="1"/>
    </xf>
    <xf numFmtId="0" fontId="38" fillId="0" borderId="52" xfId="0" applyFont="1" applyBorder="1" applyAlignment="1">
      <alignment horizontal="left" vertical="center" wrapText="1"/>
    </xf>
    <xf numFmtId="0" fontId="37" fillId="0" borderId="12" xfId="0" applyFont="1" applyBorder="1" applyAlignment="1">
      <alignment horizontal="left" vertical="center" wrapText="1"/>
    </xf>
    <xf numFmtId="0" fontId="3" fillId="2" borderId="0" xfId="12" applyFont="1" applyFill="1" applyAlignment="1">
      <alignment horizontal="left"/>
    </xf>
    <xf numFmtId="0" fontId="6" fillId="2" borderId="2" xfId="12" applyFont="1" applyFill="1" applyBorder="1" applyAlignment="1">
      <alignment horizontal="center" vertical="center"/>
    </xf>
    <xf numFmtId="0" fontId="4" fillId="3" borderId="12" xfId="12" applyFont="1" applyFill="1" applyBorder="1" applyAlignment="1">
      <alignment horizontal="center" wrapText="1"/>
    </xf>
    <xf numFmtId="0" fontId="4" fillId="3" borderId="7" xfId="12" applyFont="1" applyFill="1" applyBorder="1" applyAlignment="1">
      <alignment horizontal="center" wrapText="1"/>
    </xf>
    <xf numFmtId="0" fontId="4" fillId="3" borderId="16" xfId="12" applyFont="1" applyFill="1" applyBorder="1" applyAlignment="1">
      <alignment horizontal="center" wrapText="1"/>
    </xf>
    <xf numFmtId="0" fontId="4" fillId="3" borderId="6" xfId="12" applyFont="1" applyFill="1" applyBorder="1" applyAlignment="1">
      <alignment horizontal="center" wrapText="1"/>
    </xf>
    <xf numFmtId="0" fontId="4" fillId="3" borderId="8" xfId="12" applyFont="1" applyFill="1" applyBorder="1" applyAlignment="1">
      <alignment horizontal="left" wrapText="1"/>
    </xf>
    <xf numFmtId="0" fontId="4" fillId="29" borderId="30" xfId="12" applyFont="1" applyFill="1" applyBorder="1" applyAlignment="1">
      <alignment horizontal="center" vertical="center" wrapText="1"/>
    </xf>
    <xf numFmtId="164" fontId="4" fillId="29" borderId="29" xfId="12" applyNumberFormat="1" applyFont="1" applyFill="1" applyBorder="1" applyAlignment="1">
      <alignment horizontal="right"/>
    </xf>
    <xf numFmtId="164" fontId="4" fillId="29" borderId="29" xfId="12" applyNumberFormat="1" applyFont="1" applyFill="1" applyBorder="1" applyAlignment="1"/>
    <xf numFmtId="164" fontId="4" fillId="29" borderId="29" xfId="12" applyNumberFormat="1" applyFont="1" applyFill="1" applyBorder="1"/>
    <xf numFmtId="164" fontId="4" fillId="29" borderId="28" xfId="12" applyNumberFormat="1" applyFont="1" applyFill="1" applyBorder="1" applyAlignment="1">
      <alignment horizontal="right"/>
    </xf>
    <xf numFmtId="0" fontId="3" fillId="2" borderId="60" xfId="12" applyFont="1" applyFill="1" applyBorder="1" applyAlignment="1">
      <alignment horizontal="center"/>
    </xf>
    <xf numFmtId="0" fontId="3" fillId="2" borderId="57" xfId="12" applyFont="1" applyFill="1" applyBorder="1" applyAlignment="1">
      <alignment horizontal="center"/>
    </xf>
    <xf numFmtId="49" fontId="4" fillId="2" borderId="58" xfId="12" applyNumberFormat="1" applyFont="1" applyFill="1" applyBorder="1" applyAlignment="1"/>
    <xf numFmtId="0" fontId="3" fillId="2" borderId="59" xfId="12" applyFont="1" applyFill="1" applyBorder="1" applyAlignment="1">
      <alignment horizontal="center"/>
    </xf>
    <xf numFmtId="0" fontId="3" fillId="2" borderId="57" xfId="12" applyFont="1" applyFill="1" applyBorder="1" applyAlignment="1">
      <alignment horizontal="left" wrapText="1"/>
    </xf>
    <xf numFmtId="164" fontId="3" fillId="2" borderId="60" xfId="12" applyNumberFormat="1" applyFont="1" applyFill="1" applyBorder="1"/>
    <xf numFmtId="49" fontId="4" fillId="2" borderId="58" xfId="12" applyNumberFormat="1" applyFont="1" applyFill="1" applyBorder="1" applyAlignment="1">
      <alignment horizontal="center"/>
    </xf>
    <xf numFmtId="0" fontId="4" fillId="2" borderId="9" xfId="12" applyFont="1" applyFill="1" applyBorder="1" applyAlignment="1">
      <alignment horizontal="center"/>
    </xf>
    <xf numFmtId="49" fontId="4" fillId="2" borderId="33" xfId="13" applyNumberFormat="1" applyFont="1" applyFill="1" applyBorder="1" applyAlignment="1">
      <alignment horizontal="center"/>
    </xf>
    <xf numFmtId="49" fontId="4" fillId="2" borderId="17" xfId="13" applyNumberFormat="1" applyFont="1" applyFill="1" applyBorder="1" applyAlignment="1">
      <alignment horizontal="center"/>
    </xf>
    <xf numFmtId="0" fontId="4" fillId="2" borderId="10" xfId="12" applyFont="1" applyFill="1" applyBorder="1" applyAlignment="1">
      <alignment horizontal="center"/>
    </xf>
    <xf numFmtId="0" fontId="4" fillId="2" borderId="33" xfId="12" applyFont="1" applyFill="1" applyBorder="1" applyAlignment="1">
      <alignment horizontal="center"/>
    </xf>
    <xf numFmtId="49" fontId="4" fillId="2" borderId="33" xfId="12" applyNumberFormat="1" applyFont="1" applyFill="1" applyBorder="1" applyAlignment="1">
      <alignment horizontal="left" wrapText="1"/>
    </xf>
    <xf numFmtId="0" fontId="3" fillId="2" borderId="11" xfId="12" applyFont="1" applyFill="1" applyBorder="1" applyAlignment="1">
      <alignment horizontal="center"/>
    </xf>
    <xf numFmtId="49" fontId="3" fillId="2" borderId="57" xfId="13" applyNumberFormat="1" applyFont="1" applyFill="1" applyBorder="1" applyAlignment="1">
      <alignment horizontal="center"/>
    </xf>
    <xf numFmtId="49" fontId="3" fillId="2" borderId="58" xfId="13" applyNumberFormat="1" applyFont="1" applyFill="1" applyBorder="1" applyAlignment="1">
      <alignment horizontal="center"/>
    </xf>
    <xf numFmtId="0" fontId="4" fillId="2" borderId="14" xfId="12" applyFont="1" applyFill="1" applyBorder="1" applyAlignment="1">
      <alignment horizontal="center"/>
    </xf>
    <xf numFmtId="0" fontId="4" fillId="2" borderId="38" xfId="12" applyFont="1" applyFill="1" applyBorder="1" applyAlignment="1">
      <alignment horizontal="left" wrapText="1"/>
    </xf>
    <xf numFmtId="0" fontId="4" fillId="2" borderId="60" xfId="12" applyFont="1" applyFill="1" applyBorder="1" applyAlignment="1">
      <alignment horizontal="center"/>
    </xf>
    <xf numFmtId="0" fontId="33" fillId="2" borderId="57" xfId="12" applyFont="1" applyFill="1" applyBorder="1" applyAlignment="1">
      <alignment horizontal="center"/>
    </xf>
    <xf numFmtId="49" fontId="4" fillId="2" borderId="61" xfId="12" applyNumberFormat="1" applyFont="1" applyFill="1" applyBorder="1" applyAlignment="1">
      <alignment horizontal="center"/>
    </xf>
    <xf numFmtId="0" fontId="33" fillId="2" borderId="57" xfId="12" applyFont="1" applyFill="1" applyBorder="1" applyAlignment="1">
      <alignment horizontal="left" wrapText="1"/>
    </xf>
    <xf numFmtId="49" fontId="4" fillId="27" borderId="7" xfId="12" applyNumberFormat="1" applyFont="1" applyFill="1" applyBorder="1" applyAlignment="1">
      <alignment vertical="center"/>
    </xf>
    <xf numFmtId="49" fontId="4" fillId="27" borderId="18" xfId="12" applyNumberFormat="1" applyFont="1" applyFill="1" applyBorder="1" applyAlignment="1">
      <alignment vertical="center"/>
    </xf>
    <xf numFmtId="49" fontId="4" fillId="27" borderId="47" xfId="12" applyNumberFormat="1" applyFont="1" applyFill="1" applyBorder="1" applyAlignment="1">
      <alignment horizontal="left" vertical="center"/>
    </xf>
    <xf numFmtId="49" fontId="4" fillId="27" borderId="48" xfId="12" applyNumberFormat="1" applyFont="1" applyFill="1" applyBorder="1" applyAlignment="1">
      <alignment horizontal="left" vertical="center"/>
    </xf>
    <xf numFmtId="49" fontId="4" fillId="27" borderId="49" xfId="12" applyNumberFormat="1" applyFont="1" applyFill="1" applyBorder="1" applyAlignment="1">
      <alignment horizontal="left" vertical="center"/>
    </xf>
    <xf numFmtId="49" fontId="4" fillId="27" borderId="7" xfId="12" applyNumberFormat="1" applyFont="1" applyFill="1" applyBorder="1" applyAlignment="1">
      <alignment horizontal="left" vertical="center"/>
    </xf>
    <xf numFmtId="49" fontId="4" fillId="27" borderId="18" xfId="12" applyNumberFormat="1" applyFont="1" applyFill="1" applyBorder="1" applyAlignment="1">
      <alignment horizontal="left" vertical="center"/>
    </xf>
    <xf numFmtId="49" fontId="4" fillId="27" borderId="16" xfId="12" applyNumberFormat="1" applyFont="1" applyFill="1" applyBorder="1" applyAlignment="1">
      <alignment horizontal="left" vertical="center"/>
    </xf>
    <xf numFmtId="0" fontId="4" fillId="29" borderId="2" xfId="12" applyFont="1" applyFill="1" applyBorder="1" applyAlignment="1">
      <alignment horizontal="left" vertical="center" wrapText="1"/>
    </xf>
    <xf numFmtId="0" fontId="4" fillId="29" borderId="31" xfId="12" applyFont="1" applyFill="1" applyBorder="1" applyAlignment="1">
      <alignment horizontal="left" vertical="center" wrapText="1"/>
    </xf>
    <xf numFmtId="0" fontId="4" fillId="29" borderId="46" xfId="12" applyFont="1" applyFill="1" applyBorder="1" applyAlignment="1">
      <alignment horizontal="left" vertical="center" wrapText="1"/>
    </xf>
    <xf numFmtId="49" fontId="4" fillId="27" borderId="50" xfId="12" applyNumberFormat="1" applyFont="1" applyFill="1" applyBorder="1" applyAlignment="1">
      <alignment horizontal="left" vertical="center"/>
    </xf>
    <xf numFmtId="49" fontId="4" fillId="27" borderId="29" xfId="12" applyNumberFormat="1" applyFont="1" applyFill="1" applyBorder="1" applyAlignment="1">
      <alignment horizontal="left" vertical="center"/>
    </xf>
    <xf numFmtId="49" fontId="4" fillId="27" borderId="12" xfId="12" applyNumberFormat="1" applyFont="1" applyFill="1" applyBorder="1" applyAlignment="1">
      <alignment horizontal="left" vertical="center"/>
    </xf>
    <xf numFmtId="0" fontId="27" fillId="2" borderId="0" xfId="72" applyFont="1" applyFill="1" applyAlignment="1">
      <alignment horizontal="center"/>
    </xf>
    <xf numFmtId="0" fontId="28" fillId="2" borderId="0" xfId="0" applyFont="1" applyFill="1" applyAlignment="1">
      <alignment horizontal="center"/>
    </xf>
    <xf numFmtId="0" fontId="5" fillId="2" borderId="0" xfId="72" applyFont="1" applyFill="1" applyAlignment="1">
      <alignment horizontal="center"/>
    </xf>
    <xf numFmtId="0" fontId="30" fillId="2" borderId="0" xfId="0" applyFont="1" applyFill="1" applyAlignment="1">
      <alignment horizontal="center"/>
    </xf>
    <xf numFmtId="0" fontId="6" fillId="2" borderId="2" xfId="12" applyFont="1" applyFill="1" applyBorder="1" applyAlignment="1">
      <alignment horizontal="center" vertical="center"/>
    </xf>
    <xf numFmtId="0" fontId="2" fillId="2" borderId="4" xfId="72" applyFill="1" applyBorder="1" applyAlignment="1">
      <alignment horizontal="center" vertical="center"/>
    </xf>
    <xf numFmtId="0" fontId="34" fillId="28" borderId="48" xfId="0" applyFont="1" applyFill="1" applyBorder="1" applyAlignment="1">
      <alignment horizontal="center"/>
    </xf>
  </cellXfs>
  <cellStyles count="112">
    <cellStyle name="20 % – Zvýraznění1 2" xfId="14"/>
    <cellStyle name="20 % – Zvýraznění1 3" xfId="15"/>
    <cellStyle name="20 % – Zvýraznění2 2" xfId="16"/>
    <cellStyle name="20 % – Zvýraznění2 3" xfId="17"/>
    <cellStyle name="20 % – Zvýraznění3 2" xfId="18"/>
    <cellStyle name="20 % – Zvýraznění3 3" xfId="19"/>
    <cellStyle name="20 % – Zvýraznění4 2" xfId="20"/>
    <cellStyle name="20 % – Zvýraznění4 3" xfId="21"/>
    <cellStyle name="20 % – Zvýraznění5 2" xfId="22"/>
    <cellStyle name="20 % – Zvýraznění5 3" xfId="23"/>
    <cellStyle name="20 % – Zvýraznění6 2" xfId="24"/>
    <cellStyle name="20 % – Zvýraznění6 3" xfId="25"/>
    <cellStyle name="40 % – Zvýraznění1 2" xfId="26"/>
    <cellStyle name="40 % – Zvýraznění1 3" xfId="27"/>
    <cellStyle name="40 % – Zvýraznění2 2" xfId="28"/>
    <cellStyle name="40 % – Zvýraznění2 3" xfId="29"/>
    <cellStyle name="40 % – Zvýraznění3 2" xfId="30"/>
    <cellStyle name="40 % – Zvýraznění3 3" xfId="31"/>
    <cellStyle name="40 % – Zvýraznění4 2" xfId="32"/>
    <cellStyle name="40 % – Zvýraznění4 3" xfId="33"/>
    <cellStyle name="40 % – Zvýraznění5 2" xfId="34"/>
    <cellStyle name="40 % – Zvýraznění5 3" xfId="35"/>
    <cellStyle name="40 % – Zvýraznění6 2" xfId="36"/>
    <cellStyle name="40 % – Zvýraznění6 3" xfId="37"/>
    <cellStyle name="60 % – Zvýraznění1 2" xfId="38"/>
    <cellStyle name="60 % – Zvýraznění1 3" xfId="39"/>
    <cellStyle name="60 % – Zvýraznění2 2" xfId="40"/>
    <cellStyle name="60 % – Zvýraznění2 3" xfId="41"/>
    <cellStyle name="60 % – Zvýraznění3 2" xfId="42"/>
    <cellStyle name="60 % – Zvýraznění3 3" xfId="43"/>
    <cellStyle name="60 % – Zvýraznění4 2" xfId="44"/>
    <cellStyle name="60 % – Zvýraznění4 3" xfId="45"/>
    <cellStyle name="60 % – Zvýraznění5 2" xfId="46"/>
    <cellStyle name="60 % – Zvýraznění5 3" xfId="47"/>
    <cellStyle name="60 % – Zvýraznění6 2" xfId="48"/>
    <cellStyle name="60 % – Zvýraznění6 3" xfId="49"/>
    <cellStyle name="Celkem 2" xfId="50"/>
    <cellStyle name="Celkem 3" xfId="51"/>
    <cellStyle name="Čárka 2" xfId="52"/>
    <cellStyle name="čárky 2" xfId="1"/>
    <cellStyle name="čárky 2 2" xfId="53"/>
    <cellStyle name="čárky 3" xfId="2"/>
    <cellStyle name="čárky 3 2" xfId="3"/>
    <cellStyle name="čárky 3 3" xfId="54"/>
    <cellStyle name="Chybně 2" xfId="55"/>
    <cellStyle name="Chybně 3" xfId="56"/>
    <cellStyle name="Kontrolní buňka 2" xfId="57"/>
    <cellStyle name="Kontrolní buňka 3" xfId="58"/>
    <cellStyle name="Nadpis 1 2" xfId="59"/>
    <cellStyle name="Nadpis 1 3" xfId="60"/>
    <cellStyle name="Nadpis 2 2" xfId="61"/>
    <cellStyle name="Nadpis 2 3" xfId="62"/>
    <cellStyle name="Nadpis 3 2" xfId="63"/>
    <cellStyle name="Nadpis 3 3" xfId="64"/>
    <cellStyle name="Nadpis 4 2" xfId="65"/>
    <cellStyle name="Nadpis 4 3" xfId="66"/>
    <cellStyle name="Název 2" xfId="67"/>
    <cellStyle name="Název 3" xfId="68"/>
    <cellStyle name="Neutrální 2" xfId="69"/>
    <cellStyle name="Neutrální 3" xfId="70"/>
    <cellStyle name="Normální" xfId="0" builtinId="0"/>
    <cellStyle name="Normální 10" xfId="71"/>
    <cellStyle name="Normální 11" xfId="72"/>
    <cellStyle name="Normální 12" xfId="73"/>
    <cellStyle name="Normální 13" xfId="74"/>
    <cellStyle name="normální 2" xfId="4"/>
    <cellStyle name="normální 2 2" xfId="75"/>
    <cellStyle name="Normální 22" xfId="5"/>
    <cellStyle name="Normální 3" xfId="6"/>
    <cellStyle name="Normální 3 2" xfId="76"/>
    <cellStyle name="Normální 4" xfId="7"/>
    <cellStyle name="Normální 4 2" xfId="77"/>
    <cellStyle name="Normální 4 2 2" xfId="78"/>
    <cellStyle name="Normální 5" xfId="8"/>
    <cellStyle name="Normální 5 2" xfId="9"/>
    <cellStyle name="Normální 5 3" xfId="10"/>
    <cellStyle name="Normální 6" xfId="79"/>
    <cellStyle name="Normální 7" xfId="80"/>
    <cellStyle name="Normální 8" xfId="81"/>
    <cellStyle name="Normální 9" xfId="82"/>
    <cellStyle name="normální_2. Rozpočet 2007 - tabulky" xfId="11"/>
    <cellStyle name="normální_Rozpis výdajů 03 bez PO 2 2" xfId="12"/>
    <cellStyle name="normální_Rozpis výdajů 03 bez PO_04 - OSMTVS" xfId="13"/>
    <cellStyle name="Poznámka 2" xfId="83"/>
    <cellStyle name="Poznámka 3" xfId="84"/>
    <cellStyle name="Propojená buňka 2" xfId="85"/>
    <cellStyle name="Propojená buňka 3" xfId="86"/>
    <cellStyle name="S8M1" xfId="87"/>
    <cellStyle name="Správně 2" xfId="88"/>
    <cellStyle name="Správně 3" xfId="89"/>
    <cellStyle name="Text upozornění 2" xfId="90"/>
    <cellStyle name="Text upozornění 3" xfId="91"/>
    <cellStyle name="Vstup 2" xfId="92"/>
    <cellStyle name="Vstup 3" xfId="93"/>
    <cellStyle name="Výpočet 2" xfId="94"/>
    <cellStyle name="Výpočet 3" xfId="95"/>
    <cellStyle name="Výstup 2" xfId="96"/>
    <cellStyle name="Výstup 3" xfId="97"/>
    <cellStyle name="Vysvětlující text 2" xfId="98"/>
    <cellStyle name="Vysvětlující text 3" xfId="99"/>
    <cellStyle name="Zvýraznění 1 2" xfId="100"/>
    <cellStyle name="Zvýraznění 1 3" xfId="101"/>
    <cellStyle name="Zvýraznění 2 2" xfId="102"/>
    <cellStyle name="Zvýraznění 2 3" xfId="103"/>
    <cellStyle name="Zvýraznění 3 2" xfId="104"/>
    <cellStyle name="Zvýraznění 3 3" xfId="105"/>
    <cellStyle name="Zvýraznění 4 2" xfId="106"/>
    <cellStyle name="Zvýraznění 4 3" xfId="107"/>
    <cellStyle name="Zvýraznění 5 2" xfId="108"/>
    <cellStyle name="Zvýraznění 5 3" xfId="109"/>
    <cellStyle name="Zvýraznění 6 2" xfId="110"/>
    <cellStyle name="Zvýraznění 6 3" xfId="111"/>
  </cellStyles>
  <dxfs count="0"/>
  <tableStyles count="0" defaultTableStyle="TableStyleMedium2" defaultPivotStyle="PivotStyleLight16"/>
  <colors>
    <mruColors>
      <color rgb="FF000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R307"/>
  <sheetViews>
    <sheetView tabSelected="1" zoomScaleNormal="100" workbookViewId="0">
      <selection activeCell="T2" sqref="T2"/>
    </sheetView>
  </sheetViews>
  <sheetFormatPr defaultRowHeight="12.75" x14ac:dyDescent="0.2"/>
  <cols>
    <col min="1" max="1" width="3.140625" style="1" customWidth="1"/>
    <col min="2" max="2" width="7.140625" style="1" customWidth="1"/>
    <col min="3" max="5" width="4.7109375" style="1" customWidth="1"/>
    <col min="6" max="6" width="38.5703125" style="1" customWidth="1"/>
    <col min="7" max="7" width="10.28515625" style="1" customWidth="1"/>
    <col min="8" max="8" width="10.28515625" style="7" hidden="1" customWidth="1"/>
    <col min="9" max="9" width="10.28515625" style="1" hidden="1" customWidth="1"/>
    <col min="10" max="10" width="9.5703125" style="7" hidden="1" customWidth="1"/>
    <col min="11" max="11" width="10.42578125" style="6" hidden="1" customWidth="1"/>
    <col min="12" max="12" width="11.140625" style="7" hidden="1" customWidth="1"/>
    <col min="13" max="13" width="10.42578125" style="7" bestFit="1" customWidth="1"/>
    <col min="14" max="14" width="10.85546875" style="1" customWidth="1"/>
    <col min="15" max="15" width="11.28515625" style="1" customWidth="1"/>
    <col min="16" max="16" width="11.42578125" style="1" customWidth="1"/>
    <col min="17" max="219" width="8.85546875" style="1"/>
    <col min="220" max="220" width="3.140625" style="1" customWidth="1"/>
    <col min="221" max="221" width="7.140625" style="1" customWidth="1"/>
    <col min="222" max="224" width="4.7109375" style="1" customWidth="1"/>
    <col min="225" max="225" width="38.7109375" style="1" customWidth="1"/>
    <col min="226" max="226" width="10" style="1" customWidth="1"/>
    <col min="227" max="227" width="9.5703125" style="1" customWidth="1"/>
    <col min="228" max="228" width="9.42578125" style="1" customWidth="1"/>
    <col min="229" max="229" width="10.7109375" style="1" customWidth="1"/>
    <col min="230" max="230" width="11.85546875" style="1" customWidth="1"/>
    <col min="231" max="231" width="9.5703125" style="1" bestFit="1" customWidth="1"/>
    <col min="232" max="475" width="8.85546875" style="1"/>
    <col min="476" max="476" width="3.140625" style="1" customWidth="1"/>
    <col min="477" max="477" width="7.140625" style="1" customWidth="1"/>
    <col min="478" max="480" width="4.7109375" style="1" customWidth="1"/>
    <col min="481" max="481" width="38.7109375" style="1" customWidth="1"/>
    <col min="482" max="482" width="10" style="1" customWidth="1"/>
    <col min="483" max="483" width="9.5703125" style="1" customWidth="1"/>
    <col min="484" max="484" width="9.42578125" style="1" customWidth="1"/>
    <col min="485" max="485" width="10.7109375" style="1" customWidth="1"/>
    <col min="486" max="486" width="11.85546875" style="1" customWidth="1"/>
    <col min="487" max="487" width="9.5703125" style="1" bestFit="1" customWidth="1"/>
    <col min="488" max="731" width="8.85546875" style="1"/>
    <col min="732" max="732" width="3.140625" style="1" customWidth="1"/>
    <col min="733" max="733" width="7.140625" style="1" customWidth="1"/>
    <col min="734" max="736" width="4.7109375" style="1" customWidth="1"/>
    <col min="737" max="737" width="38.7109375" style="1" customWidth="1"/>
    <col min="738" max="738" width="10" style="1" customWidth="1"/>
    <col min="739" max="739" width="9.5703125" style="1" customWidth="1"/>
    <col min="740" max="740" width="9.42578125" style="1" customWidth="1"/>
    <col min="741" max="741" width="10.7109375" style="1" customWidth="1"/>
    <col min="742" max="742" width="11.85546875" style="1" customWidth="1"/>
    <col min="743" max="743" width="9.5703125" style="1" bestFit="1" customWidth="1"/>
    <col min="744" max="987" width="8.85546875" style="1"/>
    <col min="988" max="988" width="3.140625" style="1" customWidth="1"/>
    <col min="989" max="989" width="7.140625" style="1" customWidth="1"/>
    <col min="990" max="992" width="4.7109375" style="1" customWidth="1"/>
    <col min="993" max="993" width="38.7109375" style="1" customWidth="1"/>
    <col min="994" max="994" width="10" style="1" customWidth="1"/>
    <col min="995" max="995" width="9.5703125" style="1" customWidth="1"/>
    <col min="996" max="996" width="9.42578125" style="1" customWidth="1"/>
    <col min="997" max="997" width="10.7109375" style="1" customWidth="1"/>
    <col min="998" max="998" width="11.85546875" style="1" customWidth="1"/>
    <col min="999" max="999" width="9.5703125" style="1" bestFit="1" customWidth="1"/>
    <col min="1000" max="1243" width="8.85546875" style="1"/>
    <col min="1244" max="1244" width="3.140625" style="1" customWidth="1"/>
    <col min="1245" max="1245" width="7.140625" style="1" customWidth="1"/>
    <col min="1246" max="1248" width="4.7109375" style="1" customWidth="1"/>
    <col min="1249" max="1249" width="38.7109375" style="1" customWidth="1"/>
    <col min="1250" max="1250" width="10" style="1" customWidth="1"/>
    <col min="1251" max="1251" width="9.5703125" style="1" customWidth="1"/>
    <col min="1252" max="1252" width="9.42578125" style="1" customWidth="1"/>
    <col min="1253" max="1253" width="10.7109375" style="1" customWidth="1"/>
    <col min="1254" max="1254" width="11.85546875" style="1" customWidth="1"/>
    <col min="1255" max="1255" width="9.5703125" style="1" bestFit="1" customWidth="1"/>
    <col min="1256" max="1499" width="8.85546875" style="1"/>
    <col min="1500" max="1500" width="3.140625" style="1" customWidth="1"/>
    <col min="1501" max="1501" width="7.140625" style="1" customWidth="1"/>
    <col min="1502" max="1504" width="4.7109375" style="1" customWidth="1"/>
    <col min="1505" max="1505" width="38.7109375" style="1" customWidth="1"/>
    <col min="1506" max="1506" width="10" style="1" customWidth="1"/>
    <col min="1507" max="1507" width="9.5703125" style="1" customWidth="1"/>
    <col min="1508" max="1508" width="9.42578125" style="1" customWidth="1"/>
    <col min="1509" max="1509" width="10.7109375" style="1" customWidth="1"/>
    <col min="1510" max="1510" width="11.85546875" style="1" customWidth="1"/>
    <col min="1511" max="1511" width="9.5703125" style="1" bestFit="1" customWidth="1"/>
    <col min="1512" max="1755" width="8.85546875" style="1"/>
    <col min="1756" max="1756" width="3.140625" style="1" customWidth="1"/>
    <col min="1757" max="1757" width="7.140625" style="1" customWidth="1"/>
    <col min="1758" max="1760" width="4.7109375" style="1" customWidth="1"/>
    <col min="1761" max="1761" width="38.7109375" style="1" customWidth="1"/>
    <col min="1762" max="1762" width="10" style="1" customWidth="1"/>
    <col min="1763" max="1763" width="9.5703125" style="1" customWidth="1"/>
    <col min="1764" max="1764" width="9.42578125" style="1" customWidth="1"/>
    <col min="1765" max="1765" width="10.7109375" style="1" customWidth="1"/>
    <col min="1766" max="1766" width="11.85546875" style="1" customWidth="1"/>
    <col min="1767" max="1767" width="9.5703125" style="1" bestFit="1" customWidth="1"/>
    <col min="1768" max="2011" width="8.85546875" style="1"/>
    <col min="2012" max="2012" width="3.140625" style="1" customWidth="1"/>
    <col min="2013" max="2013" width="7.140625" style="1" customWidth="1"/>
    <col min="2014" max="2016" width="4.7109375" style="1" customWidth="1"/>
    <col min="2017" max="2017" width="38.7109375" style="1" customWidth="1"/>
    <col min="2018" max="2018" width="10" style="1" customWidth="1"/>
    <col min="2019" max="2019" width="9.5703125" style="1" customWidth="1"/>
    <col min="2020" max="2020" width="9.42578125" style="1" customWidth="1"/>
    <col min="2021" max="2021" width="10.7109375" style="1" customWidth="1"/>
    <col min="2022" max="2022" width="11.85546875" style="1" customWidth="1"/>
    <col min="2023" max="2023" width="9.5703125" style="1" bestFit="1" customWidth="1"/>
    <col min="2024" max="2267" width="8.85546875" style="1"/>
    <col min="2268" max="2268" width="3.140625" style="1" customWidth="1"/>
    <col min="2269" max="2269" width="7.140625" style="1" customWidth="1"/>
    <col min="2270" max="2272" width="4.7109375" style="1" customWidth="1"/>
    <col min="2273" max="2273" width="38.7109375" style="1" customWidth="1"/>
    <col min="2274" max="2274" width="10" style="1" customWidth="1"/>
    <col min="2275" max="2275" width="9.5703125" style="1" customWidth="1"/>
    <col min="2276" max="2276" width="9.42578125" style="1" customWidth="1"/>
    <col min="2277" max="2277" width="10.7109375" style="1" customWidth="1"/>
    <col min="2278" max="2278" width="11.85546875" style="1" customWidth="1"/>
    <col min="2279" max="2279" width="9.5703125" style="1" bestFit="1" customWidth="1"/>
    <col min="2280" max="2523" width="8.85546875" style="1"/>
    <col min="2524" max="2524" width="3.140625" style="1" customWidth="1"/>
    <col min="2525" max="2525" width="7.140625" style="1" customWidth="1"/>
    <col min="2526" max="2528" width="4.7109375" style="1" customWidth="1"/>
    <col min="2529" max="2529" width="38.7109375" style="1" customWidth="1"/>
    <col min="2530" max="2530" width="10" style="1" customWidth="1"/>
    <col min="2531" max="2531" width="9.5703125" style="1" customWidth="1"/>
    <col min="2532" max="2532" width="9.42578125" style="1" customWidth="1"/>
    <col min="2533" max="2533" width="10.7109375" style="1" customWidth="1"/>
    <col min="2534" max="2534" width="11.85546875" style="1" customWidth="1"/>
    <col min="2535" max="2535" width="9.5703125" style="1" bestFit="1" customWidth="1"/>
    <col min="2536" max="2779" width="8.85546875" style="1"/>
    <col min="2780" max="2780" width="3.140625" style="1" customWidth="1"/>
    <col min="2781" max="2781" width="7.140625" style="1" customWidth="1"/>
    <col min="2782" max="2784" width="4.7109375" style="1" customWidth="1"/>
    <col min="2785" max="2785" width="38.7109375" style="1" customWidth="1"/>
    <col min="2786" max="2786" width="10" style="1" customWidth="1"/>
    <col min="2787" max="2787" width="9.5703125" style="1" customWidth="1"/>
    <col min="2788" max="2788" width="9.42578125" style="1" customWidth="1"/>
    <col min="2789" max="2789" width="10.7109375" style="1" customWidth="1"/>
    <col min="2790" max="2790" width="11.85546875" style="1" customWidth="1"/>
    <col min="2791" max="2791" width="9.5703125" style="1" bestFit="1" customWidth="1"/>
    <col min="2792" max="3035" width="8.85546875" style="1"/>
    <col min="3036" max="3036" width="3.140625" style="1" customWidth="1"/>
    <col min="3037" max="3037" width="7.140625" style="1" customWidth="1"/>
    <col min="3038" max="3040" width="4.7109375" style="1" customWidth="1"/>
    <col min="3041" max="3041" width="38.7109375" style="1" customWidth="1"/>
    <col min="3042" max="3042" width="10" style="1" customWidth="1"/>
    <col min="3043" max="3043" width="9.5703125" style="1" customWidth="1"/>
    <col min="3044" max="3044" width="9.42578125" style="1" customWidth="1"/>
    <col min="3045" max="3045" width="10.7109375" style="1" customWidth="1"/>
    <col min="3046" max="3046" width="11.85546875" style="1" customWidth="1"/>
    <col min="3047" max="3047" width="9.5703125" style="1" bestFit="1" customWidth="1"/>
    <col min="3048" max="3291" width="8.85546875" style="1"/>
    <col min="3292" max="3292" width="3.140625" style="1" customWidth="1"/>
    <col min="3293" max="3293" width="7.140625" style="1" customWidth="1"/>
    <col min="3294" max="3296" width="4.7109375" style="1" customWidth="1"/>
    <col min="3297" max="3297" width="38.7109375" style="1" customWidth="1"/>
    <col min="3298" max="3298" width="10" style="1" customWidth="1"/>
    <col min="3299" max="3299" width="9.5703125" style="1" customWidth="1"/>
    <col min="3300" max="3300" width="9.42578125" style="1" customWidth="1"/>
    <col min="3301" max="3301" width="10.7109375" style="1" customWidth="1"/>
    <col min="3302" max="3302" width="11.85546875" style="1" customWidth="1"/>
    <col min="3303" max="3303" width="9.5703125" style="1" bestFit="1" customWidth="1"/>
    <col min="3304" max="3547" width="8.85546875" style="1"/>
    <col min="3548" max="3548" width="3.140625" style="1" customWidth="1"/>
    <col min="3549" max="3549" width="7.140625" style="1" customWidth="1"/>
    <col min="3550" max="3552" width="4.7109375" style="1" customWidth="1"/>
    <col min="3553" max="3553" width="38.7109375" style="1" customWidth="1"/>
    <col min="3554" max="3554" width="10" style="1" customWidth="1"/>
    <col min="3555" max="3555" width="9.5703125" style="1" customWidth="1"/>
    <col min="3556" max="3556" width="9.42578125" style="1" customWidth="1"/>
    <col min="3557" max="3557" width="10.7109375" style="1" customWidth="1"/>
    <col min="3558" max="3558" width="11.85546875" style="1" customWidth="1"/>
    <col min="3559" max="3559" width="9.5703125" style="1" bestFit="1" customWidth="1"/>
    <col min="3560" max="3803" width="8.85546875" style="1"/>
    <col min="3804" max="3804" width="3.140625" style="1" customWidth="1"/>
    <col min="3805" max="3805" width="7.140625" style="1" customWidth="1"/>
    <col min="3806" max="3808" width="4.7109375" style="1" customWidth="1"/>
    <col min="3809" max="3809" width="38.7109375" style="1" customWidth="1"/>
    <col min="3810" max="3810" width="10" style="1" customWidth="1"/>
    <col min="3811" max="3811" width="9.5703125" style="1" customWidth="1"/>
    <col min="3812" max="3812" width="9.42578125" style="1" customWidth="1"/>
    <col min="3813" max="3813" width="10.7109375" style="1" customWidth="1"/>
    <col min="3814" max="3814" width="11.85546875" style="1" customWidth="1"/>
    <col min="3815" max="3815" width="9.5703125" style="1" bestFit="1" customWidth="1"/>
    <col min="3816" max="4059" width="8.85546875" style="1"/>
    <col min="4060" max="4060" width="3.140625" style="1" customWidth="1"/>
    <col min="4061" max="4061" width="7.140625" style="1" customWidth="1"/>
    <col min="4062" max="4064" width="4.7109375" style="1" customWidth="1"/>
    <col min="4065" max="4065" width="38.7109375" style="1" customWidth="1"/>
    <col min="4066" max="4066" width="10" style="1" customWidth="1"/>
    <col min="4067" max="4067" width="9.5703125" style="1" customWidth="1"/>
    <col min="4068" max="4068" width="9.42578125" style="1" customWidth="1"/>
    <col min="4069" max="4069" width="10.7109375" style="1" customWidth="1"/>
    <col min="4070" max="4070" width="11.85546875" style="1" customWidth="1"/>
    <col min="4071" max="4071" width="9.5703125" style="1" bestFit="1" customWidth="1"/>
    <col min="4072" max="4315" width="8.85546875" style="1"/>
    <col min="4316" max="4316" width="3.140625" style="1" customWidth="1"/>
    <col min="4317" max="4317" width="7.140625" style="1" customWidth="1"/>
    <col min="4318" max="4320" width="4.7109375" style="1" customWidth="1"/>
    <col min="4321" max="4321" width="38.7109375" style="1" customWidth="1"/>
    <col min="4322" max="4322" width="10" style="1" customWidth="1"/>
    <col min="4323" max="4323" width="9.5703125" style="1" customWidth="1"/>
    <col min="4324" max="4324" width="9.42578125" style="1" customWidth="1"/>
    <col min="4325" max="4325" width="10.7109375" style="1" customWidth="1"/>
    <col min="4326" max="4326" width="11.85546875" style="1" customWidth="1"/>
    <col min="4327" max="4327" width="9.5703125" style="1" bestFit="1" customWidth="1"/>
    <col min="4328" max="4571" width="8.85546875" style="1"/>
    <col min="4572" max="4572" width="3.140625" style="1" customWidth="1"/>
    <col min="4573" max="4573" width="7.140625" style="1" customWidth="1"/>
    <col min="4574" max="4576" width="4.7109375" style="1" customWidth="1"/>
    <col min="4577" max="4577" width="38.7109375" style="1" customWidth="1"/>
    <col min="4578" max="4578" width="10" style="1" customWidth="1"/>
    <col min="4579" max="4579" width="9.5703125" style="1" customWidth="1"/>
    <col min="4580" max="4580" width="9.42578125" style="1" customWidth="1"/>
    <col min="4581" max="4581" width="10.7109375" style="1" customWidth="1"/>
    <col min="4582" max="4582" width="11.85546875" style="1" customWidth="1"/>
    <col min="4583" max="4583" width="9.5703125" style="1" bestFit="1" customWidth="1"/>
    <col min="4584" max="4827" width="8.85546875" style="1"/>
    <col min="4828" max="4828" width="3.140625" style="1" customWidth="1"/>
    <col min="4829" max="4829" width="7.140625" style="1" customWidth="1"/>
    <col min="4830" max="4832" width="4.7109375" style="1" customWidth="1"/>
    <col min="4833" max="4833" width="38.7109375" style="1" customWidth="1"/>
    <col min="4834" max="4834" width="10" style="1" customWidth="1"/>
    <col min="4835" max="4835" width="9.5703125" style="1" customWidth="1"/>
    <col min="4836" max="4836" width="9.42578125" style="1" customWidth="1"/>
    <col min="4837" max="4837" width="10.7109375" style="1" customWidth="1"/>
    <col min="4838" max="4838" width="11.85546875" style="1" customWidth="1"/>
    <col min="4839" max="4839" width="9.5703125" style="1" bestFit="1" customWidth="1"/>
    <col min="4840" max="5083" width="8.85546875" style="1"/>
    <col min="5084" max="5084" width="3.140625" style="1" customWidth="1"/>
    <col min="5085" max="5085" width="7.140625" style="1" customWidth="1"/>
    <col min="5086" max="5088" width="4.7109375" style="1" customWidth="1"/>
    <col min="5089" max="5089" width="38.7109375" style="1" customWidth="1"/>
    <col min="5090" max="5090" width="10" style="1" customWidth="1"/>
    <col min="5091" max="5091" width="9.5703125" style="1" customWidth="1"/>
    <col min="5092" max="5092" width="9.42578125" style="1" customWidth="1"/>
    <col min="5093" max="5093" width="10.7109375" style="1" customWidth="1"/>
    <col min="5094" max="5094" width="11.85546875" style="1" customWidth="1"/>
    <col min="5095" max="5095" width="9.5703125" style="1" bestFit="1" customWidth="1"/>
    <col min="5096" max="5339" width="8.85546875" style="1"/>
    <col min="5340" max="5340" width="3.140625" style="1" customWidth="1"/>
    <col min="5341" max="5341" width="7.140625" style="1" customWidth="1"/>
    <col min="5342" max="5344" width="4.7109375" style="1" customWidth="1"/>
    <col min="5345" max="5345" width="38.7109375" style="1" customWidth="1"/>
    <col min="5346" max="5346" width="10" style="1" customWidth="1"/>
    <col min="5347" max="5347" width="9.5703125" style="1" customWidth="1"/>
    <col min="5348" max="5348" width="9.42578125" style="1" customWidth="1"/>
    <col min="5349" max="5349" width="10.7109375" style="1" customWidth="1"/>
    <col min="5350" max="5350" width="11.85546875" style="1" customWidth="1"/>
    <col min="5351" max="5351" width="9.5703125" style="1" bestFit="1" customWidth="1"/>
    <col min="5352" max="5595" width="8.85546875" style="1"/>
    <col min="5596" max="5596" width="3.140625" style="1" customWidth="1"/>
    <col min="5597" max="5597" width="7.140625" style="1" customWidth="1"/>
    <col min="5598" max="5600" width="4.7109375" style="1" customWidth="1"/>
    <col min="5601" max="5601" width="38.7109375" style="1" customWidth="1"/>
    <col min="5602" max="5602" width="10" style="1" customWidth="1"/>
    <col min="5603" max="5603" width="9.5703125" style="1" customWidth="1"/>
    <col min="5604" max="5604" width="9.42578125" style="1" customWidth="1"/>
    <col min="5605" max="5605" width="10.7109375" style="1" customWidth="1"/>
    <col min="5606" max="5606" width="11.85546875" style="1" customWidth="1"/>
    <col min="5607" max="5607" width="9.5703125" style="1" bestFit="1" customWidth="1"/>
    <col min="5608" max="5851" width="8.85546875" style="1"/>
    <col min="5852" max="5852" width="3.140625" style="1" customWidth="1"/>
    <col min="5853" max="5853" width="7.140625" style="1" customWidth="1"/>
    <col min="5854" max="5856" width="4.7109375" style="1" customWidth="1"/>
    <col min="5857" max="5857" width="38.7109375" style="1" customWidth="1"/>
    <col min="5858" max="5858" width="10" style="1" customWidth="1"/>
    <col min="5859" max="5859" width="9.5703125" style="1" customWidth="1"/>
    <col min="5860" max="5860" width="9.42578125" style="1" customWidth="1"/>
    <col min="5861" max="5861" width="10.7109375" style="1" customWidth="1"/>
    <col min="5862" max="5862" width="11.85546875" style="1" customWidth="1"/>
    <col min="5863" max="5863" width="9.5703125" style="1" bestFit="1" customWidth="1"/>
    <col min="5864" max="6107" width="8.85546875" style="1"/>
    <col min="6108" max="6108" width="3.140625" style="1" customWidth="1"/>
    <col min="6109" max="6109" width="7.140625" style="1" customWidth="1"/>
    <col min="6110" max="6112" width="4.7109375" style="1" customWidth="1"/>
    <col min="6113" max="6113" width="38.7109375" style="1" customWidth="1"/>
    <col min="6114" max="6114" width="10" style="1" customWidth="1"/>
    <col min="6115" max="6115" width="9.5703125" style="1" customWidth="1"/>
    <col min="6116" max="6116" width="9.42578125" style="1" customWidth="1"/>
    <col min="6117" max="6117" width="10.7109375" style="1" customWidth="1"/>
    <col min="6118" max="6118" width="11.85546875" style="1" customWidth="1"/>
    <col min="6119" max="6119" width="9.5703125" style="1" bestFit="1" customWidth="1"/>
    <col min="6120" max="6363" width="8.85546875" style="1"/>
    <col min="6364" max="6364" width="3.140625" style="1" customWidth="1"/>
    <col min="6365" max="6365" width="7.140625" style="1" customWidth="1"/>
    <col min="6366" max="6368" width="4.7109375" style="1" customWidth="1"/>
    <col min="6369" max="6369" width="38.7109375" style="1" customWidth="1"/>
    <col min="6370" max="6370" width="10" style="1" customWidth="1"/>
    <col min="6371" max="6371" width="9.5703125" style="1" customWidth="1"/>
    <col min="6372" max="6372" width="9.42578125" style="1" customWidth="1"/>
    <col min="6373" max="6373" width="10.7109375" style="1" customWidth="1"/>
    <col min="6374" max="6374" width="11.85546875" style="1" customWidth="1"/>
    <col min="6375" max="6375" width="9.5703125" style="1" bestFit="1" customWidth="1"/>
    <col min="6376" max="6619" width="8.85546875" style="1"/>
    <col min="6620" max="6620" width="3.140625" style="1" customWidth="1"/>
    <col min="6621" max="6621" width="7.140625" style="1" customWidth="1"/>
    <col min="6622" max="6624" width="4.7109375" style="1" customWidth="1"/>
    <col min="6625" max="6625" width="38.7109375" style="1" customWidth="1"/>
    <col min="6626" max="6626" width="10" style="1" customWidth="1"/>
    <col min="6627" max="6627" width="9.5703125" style="1" customWidth="1"/>
    <col min="6628" max="6628" width="9.42578125" style="1" customWidth="1"/>
    <col min="6629" max="6629" width="10.7109375" style="1" customWidth="1"/>
    <col min="6630" max="6630" width="11.85546875" style="1" customWidth="1"/>
    <col min="6631" max="6631" width="9.5703125" style="1" bestFit="1" customWidth="1"/>
    <col min="6632" max="6875" width="8.85546875" style="1"/>
    <col min="6876" max="6876" width="3.140625" style="1" customWidth="1"/>
    <col min="6877" max="6877" width="7.140625" style="1" customWidth="1"/>
    <col min="6878" max="6880" width="4.7109375" style="1" customWidth="1"/>
    <col min="6881" max="6881" width="38.7109375" style="1" customWidth="1"/>
    <col min="6882" max="6882" width="10" style="1" customWidth="1"/>
    <col min="6883" max="6883" width="9.5703125" style="1" customWidth="1"/>
    <col min="6884" max="6884" width="9.42578125" style="1" customWidth="1"/>
    <col min="6885" max="6885" width="10.7109375" style="1" customWidth="1"/>
    <col min="6886" max="6886" width="11.85546875" style="1" customWidth="1"/>
    <col min="6887" max="6887" width="9.5703125" style="1" bestFit="1" customWidth="1"/>
    <col min="6888" max="7131" width="8.85546875" style="1"/>
    <col min="7132" max="7132" width="3.140625" style="1" customWidth="1"/>
    <col min="7133" max="7133" width="7.140625" style="1" customWidth="1"/>
    <col min="7134" max="7136" width="4.7109375" style="1" customWidth="1"/>
    <col min="7137" max="7137" width="38.7109375" style="1" customWidth="1"/>
    <col min="7138" max="7138" width="10" style="1" customWidth="1"/>
    <col min="7139" max="7139" width="9.5703125" style="1" customWidth="1"/>
    <col min="7140" max="7140" width="9.42578125" style="1" customWidth="1"/>
    <col min="7141" max="7141" width="10.7109375" style="1" customWidth="1"/>
    <col min="7142" max="7142" width="11.85546875" style="1" customWidth="1"/>
    <col min="7143" max="7143" width="9.5703125" style="1" bestFit="1" customWidth="1"/>
    <col min="7144" max="7387" width="8.85546875" style="1"/>
    <col min="7388" max="7388" width="3.140625" style="1" customWidth="1"/>
    <col min="7389" max="7389" width="7.140625" style="1" customWidth="1"/>
    <col min="7390" max="7392" width="4.7109375" style="1" customWidth="1"/>
    <col min="7393" max="7393" width="38.7109375" style="1" customWidth="1"/>
    <col min="7394" max="7394" width="10" style="1" customWidth="1"/>
    <col min="7395" max="7395" width="9.5703125" style="1" customWidth="1"/>
    <col min="7396" max="7396" width="9.42578125" style="1" customWidth="1"/>
    <col min="7397" max="7397" width="10.7109375" style="1" customWidth="1"/>
    <col min="7398" max="7398" width="11.85546875" style="1" customWidth="1"/>
    <col min="7399" max="7399" width="9.5703125" style="1" bestFit="1" customWidth="1"/>
    <col min="7400" max="7643" width="8.85546875" style="1"/>
    <col min="7644" max="7644" width="3.140625" style="1" customWidth="1"/>
    <col min="7645" max="7645" width="7.140625" style="1" customWidth="1"/>
    <col min="7646" max="7648" width="4.7109375" style="1" customWidth="1"/>
    <col min="7649" max="7649" width="38.7109375" style="1" customWidth="1"/>
    <col min="7650" max="7650" width="10" style="1" customWidth="1"/>
    <col min="7651" max="7651" width="9.5703125" style="1" customWidth="1"/>
    <col min="7652" max="7652" width="9.42578125" style="1" customWidth="1"/>
    <col min="7653" max="7653" width="10.7109375" style="1" customWidth="1"/>
    <col min="7654" max="7654" width="11.85546875" style="1" customWidth="1"/>
    <col min="7655" max="7655" width="9.5703125" style="1" bestFit="1" customWidth="1"/>
    <col min="7656" max="7899" width="8.85546875" style="1"/>
    <col min="7900" max="7900" width="3.140625" style="1" customWidth="1"/>
    <col min="7901" max="7901" width="7.140625" style="1" customWidth="1"/>
    <col min="7902" max="7904" width="4.7109375" style="1" customWidth="1"/>
    <col min="7905" max="7905" width="38.7109375" style="1" customWidth="1"/>
    <col min="7906" max="7906" width="10" style="1" customWidth="1"/>
    <col min="7907" max="7907" width="9.5703125" style="1" customWidth="1"/>
    <col min="7908" max="7908" width="9.42578125" style="1" customWidth="1"/>
    <col min="7909" max="7909" width="10.7109375" style="1" customWidth="1"/>
    <col min="7910" max="7910" width="11.85546875" style="1" customWidth="1"/>
    <col min="7911" max="7911" width="9.5703125" style="1" bestFit="1" customWidth="1"/>
    <col min="7912" max="8155" width="8.85546875" style="1"/>
    <col min="8156" max="8156" width="3.140625" style="1" customWidth="1"/>
    <col min="8157" max="8157" width="7.140625" style="1" customWidth="1"/>
    <col min="8158" max="8160" width="4.7109375" style="1" customWidth="1"/>
    <col min="8161" max="8161" width="38.7109375" style="1" customWidth="1"/>
    <col min="8162" max="8162" width="10" style="1" customWidth="1"/>
    <col min="8163" max="8163" width="9.5703125" style="1" customWidth="1"/>
    <col min="8164" max="8164" width="9.42578125" style="1" customWidth="1"/>
    <col min="8165" max="8165" width="10.7109375" style="1" customWidth="1"/>
    <col min="8166" max="8166" width="11.85546875" style="1" customWidth="1"/>
    <col min="8167" max="8167" width="9.5703125" style="1" bestFit="1" customWidth="1"/>
    <col min="8168" max="8411" width="8.85546875" style="1"/>
    <col min="8412" max="8412" width="3.140625" style="1" customWidth="1"/>
    <col min="8413" max="8413" width="7.140625" style="1" customWidth="1"/>
    <col min="8414" max="8416" width="4.7109375" style="1" customWidth="1"/>
    <col min="8417" max="8417" width="38.7109375" style="1" customWidth="1"/>
    <col min="8418" max="8418" width="10" style="1" customWidth="1"/>
    <col min="8419" max="8419" width="9.5703125" style="1" customWidth="1"/>
    <col min="8420" max="8420" width="9.42578125" style="1" customWidth="1"/>
    <col min="8421" max="8421" width="10.7109375" style="1" customWidth="1"/>
    <col min="8422" max="8422" width="11.85546875" style="1" customWidth="1"/>
    <col min="8423" max="8423" width="9.5703125" style="1" bestFit="1" customWidth="1"/>
    <col min="8424" max="8667" width="8.85546875" style="1"/>
    <col min="8668" max="8668" width="3.140625" style="1" customWidth="1"/>
    <col min="8669" max="8669" width="7.140625" style="1" customWidth="1"/>
    <col min="8670" max="8672" width="4.7109375" style="1" customWidth="1"/>
    <col min="8673" max="8673" width="38.7109375" style="1" customWidth="1"/>
    <col min="8674" max="8674" width="10" style="1" customWidth="1"/>
    <col min="8675" max="8675" width="9.5703125" style="1" customWidth="1"/>
    <col min="8676" max="8676" width="9.42578125" style="1" customWidth="1"/>
    <col min="8677" max="8677" width="10.7109375" style="1" customWidth="1"/>
    <col min="8678" max="8678" width="11.85546875" style="1" customWidth="1"/>
    <col min="8679" max="8679" width="9.5703125" style="1" bestFit="1" customWidth="1"/>
    <col min="8680" max="8923" width="8.85546875" style="1"/>
    <col min="8924" max="8924" width="3.140625" style="1" customWidth="1"/>
    <col min="8925" max="8925" width="7.140625" style="1" customWidth="1"/>
    <col min="8926" max="8928" width="4.7109375" style="1" customWidth="1"/>
    <col min="8929" max="8929" width="38.7109375" style="1" customWidth="1"/>
    <col min="8930" max="8930" width="10" style="1" customWidth="1"/>
    <col min="8931" max="8931" width="9.5703125" style="1" customWidth="1"/>
    <col min="8932" max="8932" width="9.42578125" style="1" customWidth="1"/>
    <col min="8933" max="8933" width="10.7109375" style="1" customWidth="1"/>
    <col min="8934" max="8934" width="11.85546875" style="1" customWidth="1"/>
    <col min="8935" max="8935" width="9.5703125" style="1" bestFit="1" customWidth="1"/>
    <col min="8936" max="9179" width="8.85546875" style="1"/>
    <col min="9180" max="9180" width="3.140625" style="1" customWidth="1"/>
    <col min="9181" max="9181" width="7.140625" style="1" customWidth="1"/>
    <col min="9182" max="9184" width="4.7109375" style="1" customWidth="1"/>
    <col min="9185" max="9185" width="38.7109375" style="1" customWidth="1"/>
    <col min="9186" max="9186" width="10" style="1" customWidth="1"/>
    <col min="9187" max="9187" width="9.5703125" style="1" customWidth="1"/>
    <col min="9188" max="9188" width="9.42578125" style="1" customWidth="1"/>
    <col min="9189" max="9189" width="10.7109375" style="1" customWidth="1"/>
    <col min="9190" max="9190" width="11.85546875" style="1" customWidth="1"/>
    <col min="9191" max="9191" width="9.5703125" style="1" bestFit="1" customWidth="1"/>
    <col min="9192" max="9435" width="8.85546875" style="1"/>
    <col min="9436" max="9436" width="3.140625" style="1" customWidth="1"/>
    <col min="9437" max="9437" width="7.140625" style="1" customWidth="1"/>
    <col min="9438" max="9440" width="4.7109375" style="1" customWidth="1"/>
    <col min="9441" max="9441" width="38.7109375" style="1" customWidth="1"/>
    <col min="9442" max="9442" width="10" style="1" customWidth="1"/>
    <col min="9443" max="9443" width="9.5703125" style="1" customWidth="1"/>
    <col min="9444" max="9444" width="9.42578125" style="1" customWidth="1"/>
    <col min="9445" max="9445" width="10.7109375" style="1" customWidth="1"/>
    <col min="9446" max="9446" width="11.85546875" style="1" customWidth="1"/>
    <col min="9447" max="9447" width="9.5703125" style="1" bestFit="1" customWidth="1"/>
    <col min="9448" max="9691" width="8.85546875" style="1"/>
    <col min="9692" max="9692" width="3.140625" style="1" customWidth="1"/>
    <col min="9693" max="9693" width="7.140625" style="1" customWidth="1"/>
    <col min="9694" max="9696" width="4.7109375" style="1" customWidth="1"/>
    <col min="9697" max="9697" width="38.7109375" style="1" customWidth="1"/>
    <col min="9698" max="9698" width="10" style="1" customWidth="1"/>
    <col min="9699" max="9699" width="9.5703125" style="1" customWidth="1"/>
    <col min="9700" max="9700" width="9.42578125" style="1" customWidth="1"/>
    <col min="9701" max="9701" width="10.7109375" style="1" customWidth="1"/>
    <col min="9702" max="9702" width="11.85546875" style="1" customWidth="1"/>
    <col min="9703" max="9703" width="9.5703125" style="1" bestFit="1" customWidth="1"/>
    <col min="9704" max="9947" width="8.85546875" style="1"/>
    <col min="9948" max="9948" width="3.140625" style="1" customWidth="1"/>
    <col min="9949" max="9949" width="7.140625" style="1" customWidth="1"/>
    <col min="9950" max="9952" width="4.7109375" style="1" customWidth="1"/>
    <col min="9953" max="9953" width="38.7109375" style="1" customWidth="1"/>
    <col min="9954" max="9954" width="10" style="1" customWidth="1"/>
    <col min="9955" max="9955" width="9.5703125" style="1" customWidth="1"/>
    <col min="9956" max="9956" width="9.42578125" style="1" customWidth="1"/>
    <col min="9957" max="9957" width="10.7109375" style="1" customWidth="1"/>
    <col min="9958" max="9958" width="11.85546875" style="1" customWidth="1"/>
    <col min="9959" max="9959" width="9.5703125" style="1" bestFit="1" customWidth="1"/>
    <col min="9960" max="10203" width="8.85546875" style="1"/>
    <col min="10204" max="10204" width="3.140625" style="1" customWidth="1"/>
    <col min="10205" max="10205" width="7.140625" style="1" customWidth="1"/>
    <col min="10206" max="10208" width="4.7109375" style="1" customWidth="1"/>
    <col min="10209" max="10209" width="38.7109375" style="1" customWidth="1"/>
    <col min="10210" max="10210" width="10" style="1" customWidth="1"/>
    <col min="10211" max="10211" width="9.5703125" style="1" customWidth="1"/>
    <col min="10212" max="10212" width="9.42578125" style="1" customWidth="1"/>
    <col min="10213" max="10213" width="10.7109375" style="1" customWidth="1"/>
    <col min="10214" max="10214" width="11.85546875" style="1" customWidth="1"/>
    <col min="10215" max="10215" width="9.5703125" style="1" bestFit="1" customWidth="1"/>
    <col min="10216" max="10459" width="8.85546875" style="1"/>
    <col min="10460" max="10460" width="3.140625" style="1" customWidth="1"/>
    <col min="10461" max="10461" width="7.140625" style="1" customWidth="1"/>
    <col min="10462" max="10464" width="4.7109375" style="1" customWidth="1"/>
    <col min="10465" max="10465" width="38.7109375" style="1" customWidth="1"/>
    <col min="10466" max="10466" width="10" style="1" customWidth="1"/>
    <col min="10467" max="10467" width="9.5703125" style="1" customWidth="1"/>
    <col min="10468" max="10468" width="9.42578125" style="1" customWidth="1"/>
    <col min="10469" max="10469" width="10.7109375" style="1" customWidth="1"/>
    <col min="10470" max="10470" width="11.85546875" style="1" customWidth="1"/>
    <col min="10471" max="10471" width="9.5703125" style="1" bestFit="1" customWidth="1"/>
    <col min="10472" max="10715" width="8.85546875" style="1"/>
    <col min="10716" max="10716" width="3.140625" style="1" customWidth="1"/>
    <col min="10717" max="10717" width="7.140625" style="1" customWidth="1"/>
    <col min="10718" max="10720" width="4.7109375" style="1" customWidth="1"/>
    <col min="10721" max="10721" width="38.7109375" style="1" customWidth="1"/>
    <col min="10722" max="10722" width="10" style="1" customWidth="1"/>
    <col min="10723" max="10723" width="9.5703125" style="1" customWidth="1"/>
    <col min="10724" max="10724" width="9.42578125" style="1" customWidth="1"/>
    <col min="10725" max="10725" width="10.7109375" style="1" customWidth="1"/>
    <col min="10726" max="10726" width="11.85546875" style="1" customWidth="1"/>
    <col min="10727" max="10727" width="9.5703125" style="1" bestFit="1" customWidth="1"/>
    <col min="10728" max="10971" width="8.85546875" style="1"/>
    <col min="10972" max="10972" width="3.140625" style="1" customWidth="1"/>
    <col min="10973" max="10973" width="7.140625" style="1" customWidth="1"/>
    <col min="10974" max="10976" width="4.7109375" style="1" customWidth="1"/>
    <col min="10977" max="10977" width="38.7109375" style="1" customWidth="1"/>
    <col min="10978" max="10978" width="10" style="1" customWidth="1"/>
    <col min="10979" max="10979" width="9.5703125" style="1" customWidth="1"/>
    <col min="10980" max="10980" width="9.42578125" style="1" customWidth="1"/>
    <col min="10981" max="10981" width="10.7109375" style="1" customWidth="1"/>
    <col min="10982" max="10982" width="11.85546875" style="1" customWidth="1"/>
    <col min="10983" max="10983" width="9.5703125" style="1" bestFit="1" customWidth="1"/>
    <col min="10984" max="11227" width="8.85546875" style="1"/>
    <col min="11228" max="11228" width="3.140625" style="1" customWidth="1"/>
    <col min="11229" max="11229" width="7.140625" style="1" customWidth="1"/>
    <col min="11230" max="11232" width="4.7109375" style="1" customWidth="1"/>
    <col min="11233" max="11233" width="38.7109375" style="1" customWidth="1"/>
    <col min="11234" max="11234" width="10" style="1" customWidth="1"/>
    <col min="11235" max="11235" width="9.5703125" style="1" customWidth="1"/>
    <col min="11236" max="11236" width="9.42578125" style="1" customWidth="1"/>
    <col min="11237" max="11237" width="10.7109375" style="1" customWidth="1"/>
    <col min="11238" max="11238" width="11.85546875" style="1" customWidth="1"/>
    <col min="11239" max="11239" width="9.5703125" style="1" bestFit="1" customWidth="1"/>
    <col min="11240" max="11483" width="8.85546875" style="1"/>
    <col min="11484" max="11484" width="3.140625" style="1" customWidth="1"/>
    <col min="11485" max="11485" width="7.140625" style="1" customWidth="1"/>
    <col min="11486" max="11488" width="4.7109375" style="1" customWidth="1"/>
    <col min="11489" max="11489" width="38.7109375" style="1" customWidth="1"/>
    <col min="11490" max="11490" width="10" style="1" customWidth="1"/>
    <col min="11491" max="11491" width="9.5703125" style="1" customWidth="1"/>
    <col min="11492" max="11492" width="9.42578125" style="1" customWidth="1"/>
    <col min="11493" max="11493" width="10.7109375" style="1" customWidth="1"/>
    <col min="11494" max="11494" width="11.85546875" style="1" customWidth="1"/>
    <col min="11495" max="11495" width="9.5703125" style="1" bestFit="1" customWidth="1"/>
    <col min="11496" max="11739" width="8.85546875" style="1"/>
    <col min="11740" max="11740" width="3.140625" style="1" customWidth="1"/>
    <col min="11741" max="11741" width="7.140625" style="1" customWidth="1"/>
    <col min="11742" max="11744" width="4.7109375" style="1" customWidth="1"/>
    <col min="11745" max="11745" width="38.7109375" style="1" customWidth="1"/>
    <col min="11746" max="11746" width="10" style="1" customWidth="1"/>
    <col min="11747" max="11747" width="9.5703125" style="1" customWidth="1"/>
    <col min="11748" max="11748" width="9.42578125" style="1" customWidth="1"/>
    <col min="11749" max="11749" width="10.7109375" style="1" customWidth="1"/>
    <col min="11750" max="11750" width="11.85546875" style="1" customWidth="1"/>
    <col min="11751" max="11751" width="9.5703125" style="1" bestFit="1" customWidth="1"/>
    <col min="11752" max="11995" width="8.85546875" style="1"/>
    <col min="11996" max="11996" width="3.140625" style="1" customWidth="1"/>
    <col min="11997" max="11997" width="7.140625" style="1" customWidth="1"/>
    <col min="11998" max="12000" width="4.7109375" style="1" customWidth="1"/>
    <col min="12001" max="12001" width="38.7109375" style="1" customWidth="1"/>
    <col min="12002" max="12002" width="10" style="1" customWidth="1"/>
    <col min="12003" max="12003" width="9.5703125" style="1" customWidth="1"/>
    <col min="12004" max="12004" width="9.42578125" style="1" customWidth="1"/>
    <col min="12005" max="12005" width="10.7109375" style="1" customWidth="1"/>
    <col min="12006" max="12006" width="11.85546875" style="1" customWidth="1"/>
    <col min="12007" max="12007" width="9.5703125" style="1" bestFit="1" customWidth="1"/>
    <col min="12008" max="12251" width="8.85546875" style="1"/>
    <col min="12252" max="12252" width="3.140625" style="1" customWidth="1"/>
    <col min="12253" max="12253" width="7.140625" style="1" customWidth="1"/>
    <col min="12254" max="12256" width="4.7109375" style="1" customWidth="1"/>
    <col min="12257" max="12257" width="38.7109375" style="1" customWidth="1"/>
    <col min="12258" max="12258" width="10" style="1" customWidth="1"/>
    <col min="12259" max="12259" width="9.5703125" style="1" customWidth="1"/>
    <col min="12260" max="12260" width="9.42578125" style="1" customWidth="1"/>
    <col min="12261" max="12261" width="10.7109375" style="1" customWidth="1"/>
    <col min="12262" max="12262" width="11.85546875" style="1" customWidth="1"/>
    <col min="12263" max="12263" width="9.5703125" style="1" bestFit="1" customWidth="1"/>
    <col min="12264" max="12507" width="8.85546875" style="1"/>
    <col min="12508" max="12508" width="3.140625" style="1" customWidth="1"/>
    <col min="12509" max="12509" width="7.140625" style="1" customWidth="1"/>
    <col min="12510" max="12512" width="4.7109375" style="1" customWidth="1"/>
    <col min="12513" max="12513" width="38.7109375" style="1" customWidth="1"/>
    <col min="12514" max="12514" width="10" style="1" customWidth="1"/>
    <col min="12515" max="12515" width="9.5703125" style="1" customWidth="1"/>
    <col min="12516" max="12516" width="9.42578125" style="1" customWidth="1"/>
    <col min="12517" max="12517" width="10.7109375" style="1" customWidth="1"/>
    <col min="12518" max="12518" width="11.85546875" style="1" customWidth="1"/>
    <col min="12519" max="12519" width="9.5703125" style="1" bestFit="1" customWidth="1"/>
    <col min="12520" max="12763" width="8.85546875" style="1"/>
    <col min="12764" max="12764" width="3.140625" style="1" customWidth="1"/>
    <col min="12765" max="12765" width="7.140625" style="1" customWidth="1"/>
    <col min="12766" max="12768" width="4.7109375" style="1" customWidth="1"/>
    <col min="12769" max="12769" width="38.7109375" style="1" customWidth="1"/>
    <col min="12770" max="12770" width="10" style="1" customWidth="1"/>
    <col min="12771" max="12771" width="9.5703125" style="1" customWidth="1"/>
    <col min="12772" max="12772" width="9.42578125" style="1" customWidth="1"/>
    <col min="12773" max="12773" width="10.7109375" style="1" customWidth="1"/>
    <col min="12774" max="12774" width="11.85546875" style="1" customWidth="1"/>
    <col min="12775" max="12775" width="9.5703125" style="1" bestFit="1" customWidth="1"/>
    <col min="12776" max="13019" width="8.85546875" style="1"/>
    <col min="13020" max="13020" width="3.140625" style="1" customWidth="1"/>
    <col min="13021" max="13021" width="7.140625" style="1" customWidth="1"/>
    <col min="13022" max="13024" width="4.7109375" style="1" customWidth="1"/>
    <col min="13025" max="13025" width="38.7109375" style="1" customWidth="1"/>
    <col min="13026" max="13026" width="10" style="1" customWidth="1"/>
    <col min="13027" max="13027" width="9.5703125" style="1" customWidth="1"/>
    <col min="13028" max="13028" width="9.42578125" style="1" customWidth="1"/>
    <col min="13029" max="13029" width="10.7109375" style="1" customWidth="1"/>
    <col min="13030" max="13030" width="11.85546875" style="1" customWidth="1"/>
    <col min="13031" max="13031" width="9.5703125" style="1" bestFit="1" customWidth="1"/>
    <col min="13032" max="13275" width="8.85546875" style="1"/>
    <col min="13276" max="13276" width="3.140625" style="1" customWidth="1"/>
    <col min="13277" max="13277" width="7.140625" style="1" customWidth="1"/>
    <col min="13278" max="13280" width="4.7109375" style="1" customWidth="1"/>
    <col min="13281" max="13281" width="38.7109375" style="1" customWidth="1"/>
    <col min="13282" max="13282" width="10" style="1" customWidth="1"/>
    <col min="13283" max="13283" width="9.5703125" style="1" customWidth="1"/>
    <col min="13284" max="13284" width="9.42578125" style="1" customWidth="1"/>
    <col min="13285" max="13285" width="10.7109375" style="1" customWidth="1"/>
    <col min="13286" max="13286" width="11.85546875" style="1" customWidth="1"/>
    <col min="13287" max="13287" width="9.5703125" style="1" bestFit="1" customWidth="1"/>
    <col min="13288" max="13531" width="8.85546875" style="1"/>
    <col min="13532" max="13532" width="3.140625" style="1" customWidth="1"/>
    <col min="13533" max="13533" width="7.140625" style="1" customWidth="1"/>
    <col min="13534" max="13536" width="4.7109375" style="1" customWidth="1"/>
    <col min="13537" max="13537" width="38.7109375" style="1" customWidth="1"/>
    <col min="13538" max="13538" width="10" style="1" customWidth="1"/>
    <col min="13539" max="13539" width="9.5703125" style="1" customWidth="1"/>
    <col min="13540" max="13540" width="9.42578125" style="1" customWidth="1"/>
    <col min="13541" max="13541" width="10.7109375" style="1" customWidth="1"/>
    <col min="13542" max="13542" width="11.85546875" style="1" customWidth="1"/>
    <col min="13543" max="13543" width="9.5703125" style="1" bestFit="1" customWidth="1"/>
    <col min="13544" max="13787" width="8.85546875" style="1"/>
    <col min="13788" max="13788" width="3.140625" style="1" customWidth="1"/>
    <col min="13789" max="13789" width="7.140625" style="1" customWidth="1"/>
    <col min="13790" max="13792" width="4.7109375" style="1" customWidth="1"/>
    <col min="13793" max="13793" width="38.7109375" style="1" customWidth="1"/>
    <col min="13794" max="13794" width="10" style="1" customWidth="1"/>
    <col min="13795" max="13795" width="9.5703125" style="1" customWidth="1"/>
    <col min="13796" max="13796" width="9.42578125" style="1" customWidth="1"/>
    <col min="13797" max="13797" width="10.7109375" style="1" customWidth="1"/>
    <col min="13798" max="13798" width="11.85546875" style="1" customWidth="1"/>
    <col min="13799" max="13799" width="9.5703125" style="1" bestFit="1" customWidth="1"/>
    <col min="13800" max="14043" width="8.85546875" style="1"/>
    <col min="14044" max="14044" width="3.140625" style="1" customWidth="1"/>
    <col min="14045" max="14045" width="7.140625" style="1" customWidth="1"/>
    <col min="14046" max="14048" width="4.7109375" style="1" customWidth="1"/>
    <col min="14049" max="14049" width="38.7109375" style="1" customWidth="1"/>
    <col min="14050" max="14050" width="10" style="1" customWidth="1"/>
    <col min="14051" max="14051" width="9.5703125" style="1" customWidth="1"/>
    <col min="14052" max="14052" width="9.42578125" style="1" customWidth="1"/>
    <col min="14053" max="14053" width="10.7109375" style="1" customWidth="1"/>
    <col min="14054" max="14054" width="11.85546875" style="1" customWidth="1"/>
    <col min="14055" max="14055" width="9.5703125" style="1" bestFit="1" customWidth="1"/>
    <col min="14056" max="14299" width="8.85546875" style="1"/>
    <col min="14300" max="14300" width="3.140625" style="1" customWidth="1"/>
    <col min="14301" max="14301" width="7.140625" style="1" customWidth="1"/>
    <col min="14302" max="14304" width="4.7109375" style="1" customWidth="1"/>
    <col min="14305" max="14305" width="38.7109375" style="1" customWidth="1"/>
    <col min="14306" max="14306" width="10" style="1" customWidth="1"/>
    <col min="14307" max="14307" width="9.5703125" style="1" customWidth="1"/>
    <col min="14308" max="14308" width="9.42578125" style="1" customWidth="1"/>
    <col min="14309" max="14309" width="10.7109375" style="1" customWidth="1"/>
    <col min="14310" max="14310" width="11.85546875" style="1" customWidth="1"/>
    <col min="14311" max="14311" width="9.5703125" style="1" bestFit="1" customWidth="1"/>
    <col min="14312" max="14555" width="8.85546875" style="1"/>
    <col min="14556" max="14556" width="3.140625" style="1" customWidth="1"/>
    <col min="14557" max="14557" width="7.140625" style="1" customWidth="1"/>
    <col min="14558" max="14560" width="4.7109375" style="1" customWidth="1"/>
    <col min="14561" max="14561" width="38.7109375" style="1" customWidth="1"/>
    <col min="14562" max="14562" width="10" style="1" customWidth="1"/>
    <col min="14563" max="14563" width="9.5703125" style="1" customWidth="1"/>
    <col min="14564" max="14564" width="9.42578125" style="1" customWidth="1"/>
    <col min="14565" max="14565" width="10.7109375" style="1" customWidth="1"/>
    <col min="14566" max="14566" width="11.85546875" style="1" customWidth="1"/>
    <col min="14567" max="14567" width="9.5703125" style="1" bestFit="1" customWidth="1"/>
    <col min="14568" max="14811" width="8.85546875" style="1"/>
    <col min="14812" max="14812" width="3.140625" style="1" customWidth="1"/>
    <col min="14813" max="14813" width="7.140625" style="1" customWidth="1"/>
    <col min="14814" max="14816" width="4.7109375" style="1" customWidth="1"/>
    <col min="14817" max="14817" width="38.7109375" style="1" customWidth="1"/>
    <col min="14818" max="14818" width="10" style="1" customWidth="1"/>
    <col min="14819" max="14819" width="9.5703125" style="1" customWidth="1"/>
    <col min="14820" max="14820" width="9.42578125" style="1" customWidth="1"/>
    <col min="14821" max="14821" width="10.7109375" style="1" customWidth="1"/>
    <col min="14822" max="14822" width="11.85546875" style="1" customWidth="1"/>
    <col min="14823" max="14823" width="9.5703125" style="1" bestFit="1" customWidth="1"/>
    <col min="14824" max="15067" width="8.85546875" style="1"/>
    <col min="15068" max="15068" width="3.140625" style="1" customWidth="1"/>
    <col min="15069" max="15069" width="7.140625" style="1" customWidth="1"/>
    <col min="15070" max="15072" width="4.7109375" style="1" customWidth="1"/>
    <col min="15073" max="15073" width="38.7109375" style="1" customWidth="1"/>
    <col min="15074" max="15074" width="10" style="1" customWidth="1"/>
    <col min="15075" max="15075" width="9.5703125" style="1" customWidth="1"/>
    <col min="15076" max="15076" width="9.42578125" style="1" customWidth="1"/>
    <col min="15077" max="15077" width="10.7109375" style="1" customWidth="1"/>
    <col min="15078" max="15078" width="11.85546875" style="1" customWidth="1"/>
    <col min="15079" max="15079" width="9.5703125" style="1" bestFit="1" customWidth="1"/>
    <col min="15080" max="15323" width="8.85546875" style="1"/>
    <col min="15324" max="15324" width="3.140625" style="1" customWidth="1"/>
    <col min="15325" max="15325" width="7.140625" style="1" customWidth="1"/>
    <col min="15326" max="15328" width="4.7109375" style="1" customWidth="1"/>
    <col min="15329" max="15329" width="38.7109375" style="1" customWidth="1"/>
    <col min="15330" max="15330" width="10" style="1" customWidth="1"/>
    <col min="15331" max="15331" width="9.5703125" style="1" customWidth="1"/>
    <col min="15332" max="15332" width="9.42578125" style="1" customWidth="1"/>
    <col min="15333" max="15333" width="10.7109375" style="1" customWidth="1"/>
    <col min="15334" max="15334" width="11.85546875" style="1" customWidth="1"/>
    <col min="15335" max="15335" width="9.5703125" style="1" bestFit="1" customWidth="1"/>
    <col min="15336" max="15579" width="8.85546875" style="1"/>
    <col min="15580" max="15580" width="3.140625" style="1" customWidth="1"/>
    <col min="15581" max="15581" width="7.140625" style="1" customWidth="1"/>
    <col min="15582" max="15584" width="4.7109375" style="1" customWidth="1"/>
    <col min="15585" max="15585" width="38.7109375" style="1" customWidth="1"/>
    <col min="15586" max="15586" width="10" style="1" customWidth="1"/>
    <col min="15587" max="15587" width="9.5703125" style="1" customWidth="1"/>
    <col min="15588" max="15588" width="9.42578125" style="1" customWidth="1"/>
    <col min="15589" max="15589" width="10.7109375" style="1" customWidth="1"/>
    <col min="15590" max="15590" width="11.85546875" style="1" customWidth="1"/>
    <col min="15591" max="15591" width="9.5703125" style="1" bestFit="1" customWidth="1"/>
    <col min="15592" max="15835" width="8.85546875" style="1"/>
    <col min="15836" max="15836" width="3.140625" style="1" customWidth="1"/>
    <col min="15837" max="15837" width="7.140625" style="1" customWidth="1"/>
    <col min="15838" max="15840" width="4.7109375" style="1" customWidth="1"/>
    <col min="15841" max="15841" width="38.7109375" style="1" customWidth="1"/>
    <col min="15842" max="15842" width="10" style="1" customWidth="1"/>
    <col min="15843" max="15843" width="9.5703125" style="1" customWidth="1"/>
    <col min="15844" max="15844" width="9.42578125" style="1" customWidth="1"/>
    <col min="15845" max="15845" width="10.7109375" style="1" customWidth="1"/>
    <col min="15846" max="15846" width="11.85546875" style="1" customWidth="1"/>
    <col min="15847" max="15847" width="9.5703125" style="1" bestFit="1" customWidth="1"/>
    <col min="15848" max="16091" width="8.85546875" style="1"/>
    <col min="16092" max="16092" width="3.140625" style="1" customWidth="1"/>
    <col min="16093" max="16093" width="7.140625" style="1" customWidth="1"/>
    <col min="16094" max="16096" width="4.7109375" style="1" customWidth="1"/>
    <col min="16097" max="16097" width="38.7109375" style="1" customWidth="1"/>
    <col min="16098" max="16098" width="10" style="1" customWidth="1"/>
    <col min="16099" max="16099" width="9.5703125" style="1" customWidth="1"/>
    <col min="16100" max="16100" width="9.42578125" style="1" customWidth="1"/>
    <col min="16101" max="16101" width="10.7109375" style="1" customWidth="1"/>
    <col min="16102" max="16102" width="11.85546875" style="1" customWidth="1"/>
    <col min="16103" max="16103" width="9.5703125" style="1" bestFit="1" customWidth="1"/>
    <col min="16104" max="16384" width="8.85546875" style="1"/>
  </cols>
  <sheetData>
    <row r="1" spans="1:16" ht="15.75" x14ac:dyDescent="0.25">
      <c r="A1" s="2"/>
      <c r="B1" s="2"/>
      <c r="C1" s="2"/>
      <c r="D1" s="2"/>
      <c r="E1" s="2"/>
      <c r="F1" s="5"/>
      <c r="G1" s="6"/>
      <c r="I1" s="6"/>
      <c r="J1" s="6"/>
      <c r="N1" s="6" t="s">
        <v>178</v>
      </c>
    </row>
    <row r="2" spans="1:16" ht="18" x14ac:dyDescent="0.25">
      <c r="A2" s="150" t="s">
        <v>177</v>
      </c>
      <c r="B2" s="150"/>
      <c r="C2" s="150"/>
      <c r="D2" s="150"/>
      <c r="E2" s="150"/>
      <c r="F2" s="150"/>
      <c r="G2" s="151"/>
      <c r="H2" s="151"/>
      <c r="I2" s="151"/>
    </row>
    <row r="3" spans="1:16" ht="15.75" x14ac:dyDescent="0.25">
      <c r="A3" s="8"/>
      <c r="B3" s="8"/>
      <c r="C3" s="8"/>
      <c r="D3" s="8"/>
      <c r="E3" s="8"/>
      <c r="F3" s="9"/>
      <c r="G3" s="9"/>
      <c r="H3" s="10"/>
      <c r="I3" s="11"/>
    </row>
    <row r="4" spans="1:16" ht="15.75" x14ac:dyDescent="0.25">
      <c r="A4" s="152" t="s">
        <v>12</v>
      </c>
      <c r="B4" s="152"/>
      <c r="C4" s="152"/>
      <c r="D4" s="152"/>
      <c r="E4" s="152"/>
      <c r="F4" s="152"/>
      <c r="G4" s="153"/>
      <c r="H4" s="153"/>
      <c r="I4" s="153"/>
    </row>
    <row r="5" spans="1:16" ht="15" x14ac:dyDescent="0.2">
      <c r="A5" s="8"/>
      <c r="B5" s="8"/>
      <c r="C5" s="8"/>
      <c r="D5" s="8"/>
      <c r="E5" s="8"/>
      <c r="F5" s="8"/>
      <c r="G5" s="8"/>
      <c r="H5" s="10"/>
      <c r="I5" s="11"/>
    </row>
    <row r="6" spans="1:16" ht="15.75" x14ac:dyDescent="0.25">
      <c r="A6" s="152" t="s">
        <v>6</v>
      </c>
      <c r="B6" s="152"/>
      <c r="C6" s="152"/>
      <c r="D6" s="152"/>
      <c r="E6" s="152"/>
      <c r="F6" s="152"/>
      <c r="G6" s="153"/>
      <c r="H6" s="153"/>
      <c r="I6" s="153"/>
    </row>
    <row r="7" spans="1:16" x14ac:dyDescent="0.2">
      <c r="A7" s="2"/>
      <c r="B7" s="2"/>
      <c r="C7" s="2"/>
      <c r="D7" s="2"/>
      <c r="E7" s="2"/>
      <c r="F7" s="2"/>
      <c r="G7" s="2"/>
      <c r="H7" s="12"/>
    </row>
    <row r="8" spans="1:16" ht="13.5" thickBot="1" x14ac:dyDescent="0.25">
      <c r="A8" s="13"/>
      <c r="B8" s="13"/>
      <c r="C8" s="13"/>
      <c r="D8" s="13"/>
      <c r="E8" s="13"/>
      <c r="F8" s="13"/>
      <c r="G8" s="13"/>
      <c r="H8" s="14"/>
      <c r="K8" s="50"/>
      <c r="M8" s="50"/>
      <c r="N8" s="7"/>
      <c r="O8" s="50" t="s">
        <v>58</v>
      </c>
    </row>
    <row r="9" spans="1:16" ht="39" customHeight="1" thickBot="1" x14ac:dyDescent="0.25">
      <c r="A9" s="3" t="s">
        <v>3</v>
      </c>
      <c r="B9" s="154" t="s">
        <v>1</v>
      </c>
      <c r="C9" s="155"/>
      <c r="D9" s="4" t="s">
        <v>4</v>
      </c>
      <c r="E9" s="103" t="s">
        <v>5</v>
      </c>
      <c r="F9" s="103" t="s">
        <v>13</v>
      </c>
      <c r="G9" s="15" t="s">
        <v>10</v>
      </c>
      <c r="H9" s="16" t="s">
        <v>57</v>
      </c>
      <c r="I9" s="15" t="s">
        <v>11</v>
      </c>
      <c r="J9" s="16" t="s">
        <v>59</v>
      </c>
      <c r="K9" s="15" t="s">
        <v>11</v>
      </c>
      <c r="L9" s="16" t="s">
        <v>63</v>
      </c>
      <c r="M9" s="15" t="s">
        <v>11</v>
      </c>
      <c r="N9" s="16" t="s">
        <v>176</v>
      </c>
      <c r="O9" s="15" t="s">
        <v>11</v>
      </c>
    </row>
    <row r="10" spans="1:16" ht="33" customHeight="1" thickBot="1" x14ac:dyDescent="0.25">
      <c r="A10" s="104" t="s">
        <v>0</v>
      </c>
      <c r="B10" s="105" t="s">
        <v>2</v>
      </c>
      <c r="C10" s="106"/>
      <c r="D10" s="107" t="s">
        <v>2</v>
      </c>
      <c r="E10" s="107" t="s">
        <v>2</v>
      </c>
      <c r="F10" s="108" t="s">
        <v>14</v>
      </c>
      <c r="G10" s="17">
        <f>+G11+G12</f>
        <v>19000</v>
      </c>
      <c r="H10" s="17">
        <f t="shared" ref="H10:O10" si="0">+H11+H12</f>
        <v>12262.01799</v>
      </c>
      <c r="I10" s="17">
        <f t="shared" si="0"/>
        <v>31262.01799</v>
      </c>
      <c r="J10" s="17">
        <f t="shared" si="0"/>
        <v>50</v>
      </c>
      <c r="K10" s="17">
        <f t="shared" si="0"/>
        <v>31312.01799</v>
      </c>
      <c r="L10" s="17">
        <f t="shared" si="0"/>
        <v>10000</v>
      </c>
      <c r="M10" s="17">
        <f t="shared" si="0"/>
        <v>41312.017989999993</v>
      </c>
      <c r="N10" s="17">
        <f t="shared" si="0"/>
        <v>0</v>
      </c>
      <c r="O10" s="17">
        <f t="shared" si="0"/>
        <v>41312.017989999993</v>
      </c>
      <c r="P10" s="6" t="s">
        <v>145</v>
      </c>
    </row>
    <row r="11" spans="1:16" ht="13.5" customHeight="1" thickBot="1" x14ac:dyDescent="0.25">
      <c r="A11" s="109" t="s">
        <v>0</v>
      </c>
      <c r="B11" s="144" t="s">
        <v>15</v>
      </c>
      <c r="C11" s="145"/>
      <c r="D11" s="145"/>
      <c r="E11" s="145"/>
      <c r="F11" s="145"/>
      <c r="G11" s="110">
        <v>4000</v>
      </c>
      <c r="H11" s="110">
        <v>2403.74062</v>
      </c>
      <c r="I11" s="111">
        <f>+G11+H11</f>
        <v>6403.7406200000005</v>
      </c>
      <c r="J11" s="112">
        <v>0</v>
      </c>
      <c r="K11" s="112">
        <f>+I11+J11</f>
        <v>6403.7406200000005</v>
      </c>
      <c r="L11" s="112">
        <v>0</v>
      </c>
      <c r="M11" s="111">
        <f>+K11+L11</f>
        <v>6403.7406200000005</v>
      </c>
      <c r="N11" s="112">
        <v>0</v>
      </c>
      <c r="O11" s="112">
        <f>+M11+N11</f>
        <v>6403.7406200000005</v>
      </c>
    </row>
    <row r="12" spans="1:16" ht="13.5" thickBot="1" x14ac:dyDescent="0.25">
      <c r="A12" s="109" t="s">
        <v>0</v>
      </c>
      <c r="B12" s="144" t="s">
        <v>18</v>
      </c>
      <c r="C12" s="145"/>
      <c r="D12" s="145"/>
      <c r="E12" s="145"/>
      <c r="F12" s="146"/>
      <c r="G12" s="113">
        <f>+G13+G14+G15+G307+G16</f>
        <v>15000</v>
      </c>
      <c r="H12" s="113">
        <f>+H13+H14+H15+H307+H16</f>
        <v>9858.2773699999998</v>
      </c>
      <c r="I12" s="111">
        <f t="shared" ref="I12:I64" si="1">+G12+H12</f>
        <v>24858.27737</v>
      </c>
      <c r="J12" s="113">
        <f>+J13+J14+J15+J307+J16</f>
        <v>50</v>
      </c>
      <c r="K12" s="112">
        <f t="shared" ref="K12:K64" si="2">+I12+J12</f>
        <v>24908.27737</v>
      </c>
      <c r="L12" s="113">
        <f>+L13+L14+L15+L307+L16</f>
        <v>10000</v>
      </c>
      <c r="M12" s="111">
        <f t="shared" ref="M12:M64" si="3">+K12+L12</f>
        <v>34908.277369999996</v>
      </c>
      <c r="N12" s="113">
        <f>+N13+N14+N15+N307+N16</f>
        <v>0</v>
      </c>
      <c r="O12" s="112">
        <f t="shared" ref="O12:O16" si="4">+M12+N12</f>
        <v>34908.277369999996</v>
      </c>
      <c r="P12" s="6" t="s">
        <v>145</v>
      </c>
    </row>
    <row r="13" spans="1:16" ht="13.5" thickBot="1" x14ac:dyDescent="0.25">
      <c r="A13" s="18" t="s">
        <v>0</v>
      </c>
      <c r="B13" s="147" t="s">
        <v>19</v>
      </c>
      <c r="C13" s="148"/>
      <c r="D13" s="148"/>
      <c r="E13" s="149"/>
      <c r="F13" s="65" t="s">
        <v>20</v>
      </c>
      <c r="G13" s="20">
        <v>0</v>
      </c>
      <c r="H13" s="20">
        <v>1738.02421</v>
      </c>
      <c r="I13" s="21">
        <f t="shared" si="1"/>
        <v>1738.02421</v>
      </c>
      <c r="J13" s="53">
        <v>50</v>
      </c>
      <c r="K13" s="53">
        <f t="shared" si="2"/>
        <v>1788.02421</v>
      </c>
      <c r="L13" s="53">
        <v>0</v>
      </c>
      <c r="M13" s="21">
        <f t="shared" si="3"/>
        <v>1788.02421</v>
      </c>
      <c r="N13" s="53">
        <v>0</v>
      </c>
      <c r="O13" s="53">
        <f t="shared" si="4"/>
        <v>1788.02421</v>
      </c>
    </row>
    <row r="14" spans="1:16" ht="23.25" thickBot="1" x14ac:dyDescent="0.25">
      <c r="A14" s="62" t="s">
        <v>0</v>
      </c>
      <c r="B14" s="138" t="s">
        <v>23</v>
      </c>
      <c r="C14" s="139"/>
      <c r="D14" s="139" t="s">
        <v>2</v>
      </c>
      <c r="E14" s="140" t="s">
        <v>2</v>
      </c>
      <c r="F14" s="63" t="s">
        <v>24</v>
      </c>
      <c r="G14" s="42">
        <v>0</v>
      </c>
      <c r="H14" s="42">
        <v>460.2</v>
      </c>
      <c r="I14" s="21">
        <f t="shared" si="1"/>
        <v>460.2</v>
      </c>
      <c r="J14" s="56">
        <v>0</v>
      </c>
      <c r="K14" s="53">
        <f t="shared" si="2"/>
        <v>460.2</v>
      </c>
      <c r="L14" s="58">
        <v>0</v>
      </c>
      <c r="M14" s="21">
        <f t="shared" si="3"/>
        <v>460.2</v>
      </c>
      <c r="N14" s="53">
        <v>0</v>
      </c>
      <c r="O14" s="53">
        <f t="shared" si="4"/>
        <v>460.2</v>
      </c>
    </row>
    <row r="15" spans="1:16" ht="13.5" thickBot="1" x14ac:dyDescent="0.25">
      <c r="A15" s="18" t="s">
        <v>0</v>
      </c>
      <c r="B15" s="141" t="s">
        <v>25</v>
      </c>
      <c r="C15" s="142"/>
      <c r="D15" s="142" t="s">
        <v>2</v>
      </c>
      <c r="E15" s="143" t="s">
        <v>2</v>
      </c>
      <c r="F15" s="19" t="s">
        <v>26</v>
      </c>
      <c r="G15" s="42">
        <v>400</v>
      </c>
      <c r="H15" s="42">
        <v>162</v>
      </c>
      <c r="I15" s="21">
        <f t="shared" si="1"/>
        <v>562</v>
      </c>
      <c r="J15" s="56">
        <v>0</v>
      </c>
      <c r="K15" s="53">
        <f t="shared" si="2"/>
        <v>562</v>
      </c>
      <c r="L15" s="58">
        <v>0</v>
      </c>
      <c r="M15" s="21">
        <f t="shared" si="3"/>
        <v>562</v>
      </c>
      <c r="N15" s="53">
        <v>0</v>
      </c>
      <c r="O15" s="53">
        <f t="shared" si="4"/>
        <v>562</v>
      </c>
    </row>
    <row r="16" spans="1:16" ht="13.5" thickBot="1" x14ac:dyDescent="0.25">
      <c r="A16" s="18" t="s">
        <v>0</v>
      </c>
      <c r="B16" s="141" t="s">
        <v>27</v>
      </c>
      <c r="C16" s="142"/>
      <c r="D16" s="142" t="s">
        <v>2</v>
      </c>
      <c r="E16" s="143" t="s">
        <v>2</v>
      </c>
      <c r="F16" s="19" t="s">
        <v>28</v>
      </c>
      <c r="G16" s="20">
        <v>3000</v>
      </c>
      <c r="H16" s="20">
        <f>SUM(H17:H64)/2</f>
        <v>3053.6011600000002</v>
      </c>
      <c r="I16" s="21">
        <f t="shared" si="1"/>
        <v>6053.6011600000002</v>
      </c>
      <c r="J16" s="53">
        <v>0</v>
      </c>
      <c r="K16" s="53">
        <f t="shared" si="2"/>
        <v>6053.6011600000002</v>
      </c>
      <c r="L16" s="58">
        <f>SUM(L17:L64)/2</f>
        <v>2000</v>
      </c>
      <c r="M16" s="21">
        <f t="shared" si="3"/>
        <v>8053.6011600000002</v>
      </c>
      <c r="N16" s="53">
        <f>SUM(N17:N306)/2</f>
        <v>0</v>
      </c>
      <c r="O16" s="53">
        <f t="shared" si="4"/>
        <v>8053.6011600000002</v>
      </c>
    </row>
    <row r="17" spans="1:16" x14ac:dyDescent="0.2">
      <c r="A17" s="121" t="s">
        <v>0</v>
      </c>
      <c r="B17" s="122" t="s">
        <v>9</v>
      </c>
      <c r="C17" s="123" t="s">
        <v>7</v>
      </c>
      <c r="D17" s="124" t="s">
        <v>2</v>
      </c>
      <c r="E17" s="125" t="s">
        <v>2</v>
      </c>
      <c r="F17" s="126" t="s">
        <v>28</v>
      </c>
      <c r="G17" s="26">
        <v>3000</v>
      </c>
      <c r="H17" s="26">
        <f>+H18</f>
        <v>2342.1801599999999</v>
      </c>
      <c r="I17" s="23">
        <f t="shared" si="1"/>
        <v>5342.1801599999999</v>
      </c>
      <c r="J17" s="54">
        <v>0</v>
      </c>
      <c r="K17" s="54">
        <f t="shared" si="2"/>
        <v>5342.1801599999999</v>
      </c>
      <c r="L17" s="54">
        <v>2000</v>
      </c>
      <c r="M17" s="54">
        <f t="shared" si="3"/>
        <v>7342.1801599999999</v>
      </c>
      <c r="N17" s="52">
        <f>+N18</f>
        <v>-7181.25</v>
      </c>
      <c r="O17" s="52">
        <f>+M17+N17</f>
        <v>160.93015999999989</v>
      </c>
      <c r="P17" s="6" t="s">
        <v>145</v>
      </c>
    </row>
    <row r="18" spans="1:16" ht="13.5" thickBot="1" x14ac:dyDescent="0.25">
      <c r="A18" s="127"/>
      <c r="B18" s="128"/>
      <c r="C18" s="129"/>
      <c r="D18" s="117">
        <v>3419</v>
      </c>
      <c r="E18" s="115">
        <v>5901</v>
      </c>
      <c r="F18" s="118" t="s">
        <v>8</v>
      </c>
      <c r="G18" s="27">
        <v>3000</v>
      </c>
      <c r="H18" s="27">
        <v>2342.1801599999999</v>
      </c>
      <c r="I18" s="28">
        <f t="shared" si="1"/>
        <v>5342.1801599999999</v>
      </c>
      <c r="J18" s="55">
        <v>0</v>
      </c>
      <c r="K18" s="55">
        <f t="shared" si="2"/>
        <v>5342.1801599999999</v>
      </c>
      <c r="L18" s="55">
        <v>2000</v>
      </c>
      <c r="M18" s="55">
        <f t="shared" si="3"/>
        <v>7342.1801599999999</v>
      </c>
      <c r="N18" s="55">
        <v>-7181.25</v>
      </c>
      <c r="O18" s="55">
        <f t="shared" ref="O18:O64" si="5">+M18+N18</f>
        <v>160.93015999999989</v>
      </c>
    </row>
    <row r="19" spans="1:16" x14ac:dyDescent="0.2">
      <c r="A19" s="38" t="s">
        <v>0</v>
      </c>
      <c r="B19" s="41" t="s">
        <v>29</v>
      </c>
      <c r="C19" s="44" t="s">
        <v>7</v>
      </c>
      <c r="D19" s="39" t="s">
        <v>2</v>
      </c>
      <c r="E19" s="41" t="s">
        <v>2</v>
      </c>
      <c r="F19" s="40" t="s">
        <v>30</v>
      </c>
      <c r="G19" s="26">
        <v>0</v>
      </c>
      <c r="H19" s="26">
        <v>11</v>
      </c>
      <c r="I19" s="23">
        <f t="shared" si="1"/>
        <v>11</v>
      </c>
      <c r="J19" s="52">
        <v>0</v>
      </c>
      <c r="K19" s="52">
        <f t="shared" si="2"/>
        <v>11</v>
      </c>
      <c r="L19" s="59">
        <v>0</v>
      </c>
      <c r="M19" s="23">
        <f t="shared" si="3"/>
        <v>11</v>
      </c>
      <c r="N19" s="52">
        <v>0</v>
      </c>
      <c r="O19" s="52">
        <f t="shared" si="5"/>
        <v>11</v>
      </c>
    </row>
    <row r="20" spans="1:16" ht="13.5" thickBot="1" x14ac:dyDescent="0.25">
      <c r="A20" s="114"/>
      <c r="B20" s="115" t="s">
        <v>22</v>
      </c>
      <c r="C20" s="116"/>
      <c r="D20" s="117">
        <v>3419</v>
      </c>
      <c r="E20" s="115">
        <v>5222</v>
      </c>
      <c r="F20" s="118" t="s">
        <v>16</v>
      </c>
      <c r="G20" s="29">
        <v>0</v>
      </c>
      <c r="H20" s="29">
        <v>11</v>
      </c>
      <c r="I20" s="30">
        <f t="shared" si="1"/>
        <v>11</v>
      </c>
      <c r="J20" s="51">
        <v>0</v>
      </c>
      <c r="K20" s="51">
        <f t="shared" si="2"/>
        <v>11</v>
      </c>
      <c r="L20" s="119">
        <v>0</v>
      </c>
      <c r="M20" s="30">
        <f t="shared" si="3"/>
        <v>11</v>
      </c>
      <c r="N20" s="51">
        <v>0</v>
      </c>
      <c r="O20" s="51">
        <f t="shared" si="5"/>
        <v>11</v>
      </c>
    </row>
    <row r="21" spans="1:16" ht="22.5" x14ac:dyDescent="0.2">
      <c r="A21" s="38" t="s">
        <v>0</v>
      </c>
      <c r="B21" s="41" t="s">
        <v>31</v>
      </c>
      <c r="C21" s="44" t="s">
        <v>7</v>
      </c>
      <c r="D21" s="39" t="s">
        <v>2</v>
      </c>
      <c r="E21" s="41" t="s">
        <v>2</v>
      </c>
      <c r="F21" s="40" t="s">
        <v>32</v>
      </c>
      <c r="G21" s="22">
        <v>0</v>
      </c>
      <c r="H21" s="22">
        <v>8</v>
      </c>
      <c r="I21" s="31">
        <f t="shared" si="1"/>
        <v>8</v>
      </c>
      <c r="J21" s="54">
        <v>0</v>
      </c>
      <c r="K21" s="54">
        <f t="shared" si="2"/>
        <v>8</v>
      </c>
      <c r="L21" s="60">
        <v>0</v>
      </c>
      <c r="M21" s="31">
        <f t="shared" si="3"/>
        <v>8</v>
      </c>
      <c r="N21" s="54">
        <v>0</v>
      </c>
      <c r="O21" s="54">
        <f t="shared" si="5"/>
        <v>8</v>
      </c>
    </row>
    <row r="22" spans="1:16" ht="13.5" thickBot="1" x14ac:dyDescent="0.25">
      <c r="A22" s="114"/>
      <c r="B22" s="115" t="s">
        <v>22</v>
      </c>
      <c r="C22" s="116"/>
      <c r="D22" s="117">
        <v>3419</v>
      </c>
      <c r="E22" s="115">
        <v>5222</v>
      </c>
      <c r="F22" s="118" t="s">
        <v>16</v>
      </c>
      <c r="G22" s="27">
        <v>0</v>
      </c>
      <c r="H22" s="27">
        <v>8</v>
      </c>
      <c r="I22" s="28">
        <f t="shared" si="1"/>
        <v>8</v>
      </c>
      <c r="J22" s="55">
        <v>0</v>
      </c>
      <c r="K22" s="55">
        <f t="shared" si="2"/>
        <v>8</v>
      </c>
      <c r="L22" s="57">
        <v>0</v>
      </c>
      <c r="M22" s="28">
        <f t="shared" si="3"/>
        <v>8</v>
      </c>
      <c r="N22" s="55">
        <v>0</v>
      </c>
      <c r="O22" s="55">
        <f t="shared" si="5"/>
        <v>8</v>
      </c>
    </row>
    <row r="23" spans="1:16" ht="29.45" customHeight="1" x14ac:dyDescent="0.2">
      <c r="A23" s="38" t="s">
        <v>0</v>
      </c>
      <c r="B23" s="41">
        <v>3080254</v>
      </c>
      <c r="C23" s="44" t="s">
        <v>7</v>
      </c>
      <c r="D23" s="39" t="s">
        <v>2</v>
      </c>
      <c r="E23" s="41" t="s">
        <v>2</v>
      </c>
      <c r="F23" s="36" t="s">
        <v>33</v>
      </c>
      <c r="G23" s="37">
        <v>0</v>
      </c>
      <c r="H23" s="26">
        <v>6.4210000000000003</v>
      </c>
      <c r="I23" s="23">
        <f t="shared" si="1"/>
        <v>6.4210000000000003</v>
      </c>
      <c r="J23" s="52">
        <v>0</v>
      </c>
      <c r="K23" s="52">
        <f t="shared" si="2"/>
        <v>6.4210000000000003</v>
      </c>
      <c r="L23" s="59">
        <v>0</v>
      </c>
      <c r="M23" s="23">
        <f t="shared" si="3"/>
        <v>6.4210000000000003</v>
      </c>
      <c r="N23" s="52">
        <v>0</v>
      </c>
      <c r="O23" s="52">
        <f t="shared" si="5"/>
        <v>6.4210000000000003</v>
      </c>
    </row>
    <row r="24" spans="1:16" ht="13.5" thickBot="1" x14ac:dyDescent="0.25">
      <c r="A24" s="114"/>
      <c r="B24" s="115" t="s">
        <v>22</v>
      </c>
      <c r="C24" s="116"/>
      <c r="D24" s="117">
        <v>3419</v>
      </c>
      <c r="E24" s="115">
        <v>5909</v>
      </c>
      <c r="F24" s="118" t="s">
        <v>21</v>
      </c>
      <c r="G24" s="29">
        <v>0</v>
      </c>
      <c r="H24" s="29">
        <v>6.4210000000000003</v>
      </c>
      <c r="I24" s="30">
        <f t="shared" si="1"/>
        <v>6.4210000000000003</v>
      </c>
      <c r="J24" s="51">
        <v>0</v>
      </c>
      <c r="K24" s="51">
        <f t="shared" si="2"/>
        <v>6.4210000000000003</v>
      </c>
      <c r="L24" s="119">
        <v>0</v>
      </c>
      <c r="M24" s="30">
        <f t="shared" si="3"/>
        <v>6.4210000000000003</v>
      </c>
      <c r="N24" s="51">
        <v>0</v>
      </c>
      <c r="O24" s="51">
        <f t="shared" si="5"/>
        <v>6.4210000000000003</v>
      </c>
    </row>
    <row r="25" spans="1:16" ht="33.75" x14ac:dyDescent="0.2">
      <c r="A25" s="38" t="s">
        <v>0</v>
      </c>
      <c r="B25" s="41">
        <v>3080322</v>
      </c>
      <c r="C25" s="44" t="s">
        <v>7</v>
      </c>
      <c r="D25" s="39" t="s">
        <v>2</v>
      </c>
      <c r="E25" s="41" t="s">
        <v>2</v>
      </c>
      <c r="F25" s="40" t="s">
        <v>34</v>
      </c>
      <c r="G25" s="22">
        <v>0</v>
      </c>
      <c r="H25" s="22">
        <v>45</v>
      </c>
      <c r="I25" s="31">
        <f t="shared" si="1"/>
        <v>45</v>
      </c>
      <c r="J25" s="54">
        <v>0</v>
      </c>
      <c r="K25" s="54">
        <f t="shared" si="2"/>
        <v>45</v>
      </c>
      <c r="L25" s="60">
        <v>0</v>
      </c>
      <c r="M25" s="31">
        <f t="shared" si="3"/>
        <v>45</v>
      </c>
      <c r="N25" s="54">
        <v>0</v>
      </c>
      <c r="O25" s="54">
        <f t="shared" si="5"/>
        <v>45</v>
      </c>
    </row>
    <row r="26" spans="1:16" ht="13.5" thickBot="1" x14ac:dyDescent="0.25">
      <c r="A26" s="114"/>
      <c r="B26" s="115" t="s">
        <v>22</v>
      </c>
      <c r="C26" s="116"/>
      <c r="D26" s="117">
        <v>3419</v>
      </c>
      <c r="E26" s="115">
        <v>5222</v>
      </c>
      <c r="F26" s="118" t="s">
        <v>16</v>
      </c>
      <c r="G26" s="27">
        <v>0</v>
      </c>
      <c r="H26" s="27">
        <v>45</v>
      </c>
      <c r="I26" s="28">
        <f t="shared" si="1"/>
        <v>45</v>
      </c>
      <c r="J26" s="55">
        <v>0</v>
      </c>
      <c r="K26" s="55">
        <f t="shared" si="2"/>
        <v>45</v>
      </c>
      <c r="L26" s="57">
        <v>0</v>
      </c>
      <c r="M26" s="28">
        <f t="shared" si="3"/>
        <v>45</v>
      </c>
      <c r="N26" s="55">
        <v>0</v>
      </c>
      <c r="O26" s="55">
        <f t="shared" si="5"/>
        <v>45</v>
      </c>
    </row>
    <row r="27" spans="1:16" ht="24.6" customHeight="1" x14ac:dyDescent="0.2">
      <c r="A27" s="38" t="s">
        <v>0</v>
      </c>
      <c r="B27" s="41">
        <v>3080323</v>
      </c>
      <c r="C27" s="44" t="s">
        <v>7</v>
      </c>
      <c r="D27" s="39" t="s">
        <v>2</v>
      </c>
      <c r="E27" s="41" t="s">
        <v>2</v>
      </c>
      <c r="F27" s="40" t="s">
        <v>35</v>
      </c>
      <c r="G27" s="26">
        <v>0</v>
      </c>
      <c r="H27" s="26">
        <v>20</v>
      </c>
      <c r="I27" s="23">
        <f t="shared" si="1"/>
        <v>20</v>
      </c>
      <c r="J27" s="52">
        <v>0</v>
      </c>
      <c r="K27" s="52">
        <f t="shared" si="2"/>
        <v>20</v>
      </c>
      <c r="L27" s="59">
        <v>0</v>
      </c>
      <c r="M27" s="23">
        <f t="shared" si="3"/>
        <v>20</v>
      </c>
      <c r="N27" s="52">
        <v>0</v>
      </c>
      <c r="O27" s="52">
        <f t="shared" si="5"/>
        <v>20</v>
      </c>
    </row>
    <row r="28" spans="1:16" ht="23.25" thickBot="1" x14ac:dyDescent="0.25">
      <c r="A28" s="114"/>
      <c r="B28" s="115" t="s">
        <v>22</v>
      </c>
      <c r="C28" s="116"/>
      <c r="D28" s="117">
        <v>3419</v>
      </c>
      <c r="E28" s="115">
        <v>5221</v>
      </c>
      <c r="F28" s="118" t="s">
        <v>36</v>
      </c>
      <c r="G28" s="29">
        <v>0</v>
      </c>
      <c r="H28" s="29">
        <v>20</v>
      </c>
      <c r="I28" s="30">
        <f t="shared" si="1"/>
        <v>20</v>
      </c>
      <c r="J28" s="51">
        <v>0</v>
      </c>
      <c r="K28" s="51">
        <f t="shared" si="2"/>
        <v>20</v>
      </c>
      <c r="L28" s="119">
        <v>0</v>
      </c>
      <c r="M28" s="30">
        <f t="shared" si="3"/>
        <v>20</v>
      </c>
      <c r="N28" s="51">
        <v>0</v>
      </c>
      <c r="O28" s="51">
        <f t="shared" si="5"/>
        <v>20</v>
      </c>
    </row>
    <row r="29" spans="1:16" ht="23.45" customHeight="1" x14ac:dyDescent="0.2">
      <c r="A29" s="24" t="s">
        <v>0</v>
      </c>
      <c r="B29" s="25">
        <v>4230020</v>
      </c>
      <c r="C29" s="45" t="s">
        <v>7</v>
      </c>
      <c r="D29" s="46" t="s">
        <v>2</v>
      </c>
      <c r="E29" s="25" t="s">
        <v>2</v>
      </c>
      <c r="F29" s="40" t="s">
        <v>37</v>
      </c>
      <c r="G29" s="22">
        <v>0</v>
      </c>
      <c r="H29" s="22">
        <v>20</v>
      </c>
      <c r="I29" s="31">
        <f t="shared" si="1"/>
        <v>20</v>
      </c>
      <c r="J29" s="54">
        <v>0</v>
      </c>
      <c r="K29" s="54">
        <f t="shared" si="2"/>
        <v>20</v>
      </c>
      <c r="L29" s="60">
        <v>0</v>
      </c>
      <c r="M29" s="31">
        <f t="shared" si="3"/>
        <v>20</v>
      </c>
      <c r="N29" s="54">
        <v>0</v>
      </c>
      <c r="O29" s="54">
        <f t="shared" si="5"/>
        <v>20</v>
      </c>
    </row>
    <row r="30" spans="1:16" ht="13.5" thickBot="1" x14ac:dyDescent="0.25">
      <c r="A30" s="114"/>
      <c r="B30" s="115" t="s">
        <v>22</v>
      </c>
      <c r="C30" s="120"/>
      <c r="D30" s="117">
        <v>3419</v>
      </c>
      <c r="E30" s="115">
        <v>5222</v>
      </c>
      <c r="F30" s="118" t="s">
        <v>16</v>
      </c>
      <c r="G30" s="27">
        <v>0</v>
      </c>
      <c r="H30" s="27">
        <v>20</v>
      </c>
      <c r="I30" s="28">
        <f t="shared" si="1"/>
        <v>20</v>
      </c>
      <c r="J30" s="55">
        <v>0</v>
      </c>
      <c r="K30" s="55">
        <f t="shared" si="2"/>
        <v>20</v>
      </c>
      <c r="L30" s="57">
        <v>0</v>
      </c>
      <c r="M30" s="28">
        <f t="shared" si="3"/>
        <v>20</v>
      </c>
      <c r="N30" s="55">
        <v>0</v>
      </c>
      <c r="O30" s="55">
        <f t="shared" si="5"/>
        <v>20</v>
      </c>
    </row>
    <row r="31" spans="1:16" ht="24.6" customHeight="1" x14ac:dyDescent="0.2">
      <c r="A31" s="24" t="s">
        <v>0</v>
      </c>
      <c r="B31" s="25">
        <v>4230029</v>
      </c>
      <c r="C31" s="45" t="s">
        <v>7</v>
      </c>
      <c r="D31" s="46" t="s">
        <v>2</v>
      </c>
      <c r="E31" s="25" t="s">
        <v>2</v>
      </c>
      <c r="F31" s="40" t="s">
        <v>38</v>
      </c>
      <c r="G31" s="26">
        <v>0</v>
      </c>
      <c r="H31" s="26">
        <v>52</v>
      </c>
      <c r="I31" s="23">
        <f t="shared" si="1"/>
        <v>52</v>
      </c>
      <c r="J31" s="52">
        <v>0</v>
      </c>
      <c r="K31" s="52">
        <f t="shared" si="2"/>
        <v>52</v>
      </c>
      <c r="L31" s="59">
        <v>0</v>
      </c>
      <c r="M31" s="23">
        <f t="shared" si="3"/>
        <v>52</v>
      </c>
      <c r="N31" s="52">
        <v>0</v>
      </c>
      <c r="O31" s="52">
        <f t="shared" si="5"/>
        <v>52</v>
      </c>
    </row>
    <row r="32" spans="1:16" ht="13.5" thickBot="1" x14ac:dyDescent="0.25">
      <c r="A32" s="114"/>
      <c r="B32" s="115" t="s">
        <v>22</v>
      </c>
      <c r="C32" s="120"/>
      <c r="D32" s="117">
        <v>3419</v>
      </c>
      <c r="E32" s="115">
        <v>5222</v>
      </c>
      <c r="F32" s="118" t="s">
        <v>16</v>
      </c>
      <c r="G32" s="29">
        <v>0</v>
      </c>
      <c r="H32" s="29">
        <v>52</v>
      </c>
      <c r="I32" s="30">
        <f t="shared" si="1"/>
        <v>52</v>
      </c>
      <c r="J32" s="51">
        <v>0</v>
      </c>
      <c r="K32" s="51">
        <f t="shared" si="2"/>
        <v>52</v>
      </c>
      <c r="L32" s="119">
        <v>0</v>
      </c>
      <c r="M32" s="30">
        <f t="shared" si="3"/>
        <v>52</v>
      </c>
      <c r="N32" s="51">
        <v>0</v>
      </c>
      <c r="O32" s="51">
        <f t="shared" si="5"/>
        <v>52</v>
      </c>
    </row>
    <row r="33" spans="1:15" ht="25.15" customHeight="1" x14ac:dyDescent="0.2">
      <c r="A33" s="24" t="s">
        <v>0</v>
      </c>
      <c r="B33" s="25">
        <v>4230041</v>
      </c>
      <c r="C33" s="45" t="s">
        <v>7</v>
      </c>
      <c r="D33" s="46" t="s">
        <v>2</v>
      </c>
      <c r="E33" s="25" t="s">
        <v>2</v>
      </c>
      <c r="F33" s="40" t="s">
        <v>39</v>
      </c>
      <c r="G33" s="22">
        <v>0</v>
      </c>
      <c r="H33" s="22">
        <v>66</v>
      </c>
      <c r="I33" s="31">
        <f t="shared" si="1"/>
        <v>66</v>
      </c>
      <c r="J33" s="54">
        <v>0</v>
      </c>
      <c r="K33" s="54">
        <f t="shared" si="2"/>
        <v>66</v>
      </c>
      <c r="L33" s="60">
        <v>0</v>
      </c>
      <c r="M33" s="31">
        <f t="shared" si="3"/>
        <v>66</v>
      </c>
      <c r="N33" s="54">
        <v>0</v>
      </c>
      <c r="O33" s="54">
        <f t="shared" si="5"/>
        <v>66</v>
      </c>
    </row>
    <row r="34" spans="1:15" ht="13.5" thickBot="1" x14ac:dyDescent="0.25">
      <c r="A34" s="114"/>
      <c r="B34" s="115" t="s">
        <v>22</v>
      </c>
      <c r="C34" s="120"/>
      <c r="D34" s="117">
        <v>3419</v>
      </c>
      <c r="E34" s="115">
        <v>5222</v>
      </c>
      <c r="F34" s="118" t="s">
        <v>16</v>
      </c>
      <c r="G34" s="27">
        <v>0</v>
      </c>
      <c r="H34" s="27">
        <v>66</v>
      </c>
      <c r="I34" s="28">
        <f t="shared" si="1"/>
        <v>66</v>
      </c>
      <c r="J34" s="55">
        <v>0</v>
      </c>
      <c r="K34" s="55">
        <f t="shared" si="2"/>
        <v>66</v>
      </c>
      <c r="L34" s="57">
        <v>0</v>
      </c>
      <c r="M34" s="28">
        <f t="shared" si="3"/>
        <v>66</v>
      </c>
      <c r="N34" s="55">
        <v>0</v>
      </c>
      <c r="O34" s="55">
        <f t="shared" si="5"/>
        <v>66</v>
      </c>
    </row>
    <row r="35" spans="1:15" ht="22.5" x14ac:dyDescent="0.2">
      <c r="A35" s="24" t="s">
        <v>0</v>
      </c>
      <c r="B35" s="25">
        <v>4230042</v>
      </c>
      <c r="C35" s="45" t="s">
        <v>7</v>
      </c>
      <c r="D35" s="46" t="s">
        <v>2</v>
      </c>
      <c r="E35" s="25" t="s">
        <v>2</v>
      </c>
      <c r="F35" s="40" t="s">
        <v>40</v>
      </c>
      <c r="G35" s="26">
        <v>0</v>
      </c>
      <c r="H35" s="26">
        <v>20</v>
      </c>
      <c r="I35" s="23">
        <f t="shared" si="1"/>
        <v>20</v>
      </c>
      <c r="J35" s="52">
        <v>0</v>
      </c>
      <c r="K35" s="52">
        <f t="shared" si="2"/>
        <v>20</v>
      </c>
      <c r="L35" s="59">
        <v>0</v>
      </c>
      <c r="M35" s="23">
        <f t="shared" si="3"/>
        <v>20</v>
      </c>
      <c r="N35" s="52">
        <v>0</v>
      </c>
      <c r="O35" s="52">
        <f t="shared" si="5"/>
        <v>20</v>
      </c>
    </row>
    <row r="36" spans="1:15" ht="13.5" thickBot="1" x14ac:dyDescent="0.25">
      <c r="A36" s="114"/>
      <c r="B36" s="115" t="s">
        <v>22</v>
      </c>
      <c r="C36" s="120"/>
      <c r="D36" s="117">
        <v>3419</v>
      </c>
      <c r="E36" s="115">
        <v>5222</v>
      </c>
      <c r="F36" s="118" t="s">
        <v>16</v>
      </c>
      <c r="G36" s="29">
        <v>0</v>
      </c>
      <c r="H36" s="29">
        <v>20</v>
      </c>
      <c r="I36" s="30">
        <f t="shared" si="1"/>
        <v>20</v>
      </c>
      <c r="J36" s="51">
        <v>0</v>
      </c>
      <c r="K36" s="51">
        <f t="shared" si="2"/>
        <v>20</v>
      </c>
      <c r="L36" s="119">
        <v>0</v>
      </c>
      <c r="M36" s="30">
        <f t="shared" si="3"/>
        <v>20</v>
      </c>
      <c r="N36" s="51">
        <v>0</v>
      </c>
      <c r="O36" s="51">
        <f t="shared" si="5"/>
        <v>20</v>
      </c>
    </row>
    <row r="37" spans="1:15" ht="22.5" x14ac:dyDescent="0.2">
      <c r="A37" s="24" t="s">
        <v>0</v>
      </c>
      <c r="B37" s="25">
        <v>4230046</v>
      </c>
      <c r="C37" s="45" t="s">
        <v>7</v>
      </c>
      <c r="D37" s="46" t="s">
        <v>2</v>
      </c>
      <c r="E37" s="25" t="s">
        <v>2</v>
      </c>
      <c r="F37" s="40" t="s">
        <v>41</v>
      </c>
      <c r="G37" s="22">
        <v>0</v>
      </c>
      <c r="H37" s="22">
        <v>70</v>
      </c>
      <c r="I37" s="31">
        <f t="shared" si="1"/>
        <v>70</v>
      </c>
      <c r="J37" s="54">
        <v>0</v>
      </c>
      <c r="K37" s="54">
        <f t="shared" si="2"/>
        <v>70</v>
      </c>
      <c r="L37" s="60">
        <v>0</v>
      </c>
      <c r="M37" s="31">
        <f t="shared" si="3"/>
        <v>70</v>
      </c>
      <c r="N37" s="54">
        <v>0</v>
      </c>
      <c r="O37" s="54">
        <f t="shared" si="5"/>
        <v>70</v>
      </c>
    </row>
    <row r="38" spans="1:15" ht="13.5" thickBot="1" x14ac:dyDescent="0.25">
      <c r="A38" s="114"/>
      <c r="B38" s="115" t="s">
        <v>22</v>
      </c>
      <c r="C38" s="120"/>
      <c r="D38" s="117">
        <v>3419</v>
      </c>
      <c r="E38" s="115">
        <v>5222</v>
      </c>
      <c r="F38" s="118" t="s">
        <v>16</v>
      </c>
      <c r="G38" s="27">
        <v>0</v>
      </c>
      <c r="H38" s="27">
        <v>70</v>
      </c>
      <c r="I38" s="28">
        <f t="shared" si="1"/>
        <v>70</v>
      </c>
      <c r="J38" s="55">
        <v>0</v>
      </c>
      <c r="K38" s="55">
        <f t="shared" si="2"/>
        <v>70</v>
      </c>
      <c r="L38" s="57">
        <v>0</v>
      </c>
      <c r="M38" s="28">
        <f t="shared" si="3"/>
        <v>70</v>
      </c>
      <c r="N38" s="55">
        <v>0</v>
      </c>
      <c r="O38" s="55">
        <f t="shared" si="5"/>
        <v>70</v>
      </c>
    </row>
    <row r="39" spans="1:15" ht="33.75" x14ac:dyDescent="0.2">
      <c r="A39" s="24" t="s">
        <v>0</v>
      </c>
      <c r="B39" s="25">
        <v>4230047</v>
      </c>
      <c r="C39" s="45" t="s">
        <v>7</v>
      </c>
      <c r="D39" s="46" t="s">
        <v>2</v>
      </c>
      <c r="E39" s="25" t="s">
        <v>2</v>
      </c>
      <c r="F39" s="40" t="s">
        <v>42</v>
      </c>
      <c r="G39" s="26">
        <v>0</v>
      </c>
      <c r="H39" s="26">
        <v>20</v>
      </c>
      <c r="I39" s="23">
        <f t="shared" si="1"/>
        <v>20</v>
      </c>
      <c r="J39" s="52">
        <v>0</v>
      </c>
      <c r="K39" s="52">
        <f t="shared" si="2"/>
        <v>20</v>
      </c>
      <c r="L39" s="59">
        <v>0</v>
      </c>
      <c r="M39" s="23">
        <f t="shared" si="3"/>
        <v>20</v>
      </c>
      <c r="N39" s="52">
        <v>0</v>
      </c>
      <c r="O39" s="52">
        <f t="shared" si="5"/>
        <v>20</v>
      </c>
    </row>
    <row r="40" spans="1:15" ht="13.5" thickBot="1" x14ac:dyDescent="0.25">
      <c r="A40" s="114"/>
      <c r="B40" s="115" t="s">
        <v>22</v>
      </c>
      <c r="C40" s="120"/>
      <c r="D40" s="117">
        <v>3419</v>
      </c>
      <c r="E40" s="115">
        <v>5222</v>
      </c>
      <c r="F40" s="118" t="s">
        <v>16</v>
      </c>
      <c r="G40" s="29">
        <v>0</v>
      </c>
      <c r="H40" s="29">
        <v>20</v>
      </c>
      <c r="I40" s="30">
        <f t="shared" si="1"/>
        <v>20</v>
      </c>
      <c r="J40" s="51">
        <v>0</v>
      </c>
      <c r="K40" s="51">
        <f t="shared" si="2"/>
        <v>20</v>
      </c>
      <c r="L40" s="119">
        <v>0</v>
      </c>
      <c r="M40" s="30">
        <f t="shared" si="3"/>
        <v>20</v>
      </c>
      <c r="N40" s="51">
        <v>0</v>
      </c>
      <c r="O40" s="51">
        <f t="shared" si="5"/>
        <v>20</v>
      </c>
    </row>
    <row r="41" spans="1:15" ht="33.75" x14ac:dyDescent="0.2">
      <c r="A41" s="24" t="s">
        <v>0</v>
      </c>
      <c r="B41" s="25">
        <v>4230052</v>
      </c>
      <c r="C41" s="45" t="s">
        <v>7</v>
      </c>
      <c r="D41" s="46" t="s">
        <v>2</v>
      </c>
      <c r="E41" s="25" t="s">
        <v>2</v>
      </c>
      <c r="F41" s="40" t="s">
        <v>43</v>
      </c>
      <c r="G41" s="22">
        <v>0</v>
      </c>
      <c r="H41" s="22">
        <v>20</v>
      </c>
      <c r="I41" s="31">
        <f t="shared" si="1"/>
        <v>20</v>
      </c>
      <c r="J41" s="54">
        <v>0</v>
      </c>
      <c r="K41" s="54">
        <f t="shared" si="2"/>
        <v>20</v>
      </c>
      <c r="L41" s="60">
        <v>0</v>
      </c>
      <c r="M41" s="31">
        <f t="shared" si="3"/>
        <v>20</v>
      </c>
      <c r="N41" s="54">
        <v>0</v>
      </c>
      <c r="O41" s="54">
        <f t="shared" si="5"/>
        <v>20</v>
      </c>
    </row>
    <row r="42" spans="1:15" ht="13.5" thickBot="1" x14ac:dyDescent="0.25">
      <c r="A42" s="114"/>
      <c r="B42" s="115" t="s">
        <v>22</v>
      </c>
      <c r="C42" s="120"/>
      <c r="D42" s="117">
        <v>3419</v>
      </c>
      <c r="E42" s="115">
        <v>5222</v>
      </c>
      <c r="F42" s="118" t="s">
        <v>16</v>
      </c>
      <c r="G42" s="27">
        <v>0</v>
      </c>
      <c r="H42" s="27">
        <v>20</v>
      </c>
      <c r="I42" s="28">
        <f t="shared" si="1"/>
        <v>20</v>
      </c>
      <c r="J42" s="55">
        <v>0</v>
      </c>
      <c r="K42" s="55">
        <f t="shared" si="2"/>
        <v>20</v>
      </c>
      <c r="L42" s="57">
        <v>0</v>
      </c>
      <c r="M42" s="28">
        <f t="shared" si="3"/>
        <v>20</v>
      </c>
      <c r="N42" s="55">
        <v>0</v>
      </c>
      <c r="O42" s="55">
        <f t="shared" si="5"/>
        <v>20</v>
      </c>
    </row>
    <row r="43" spans="1:15" ht="22.5" x14ac:dyDescent="0.2">
      <c r="A43" s="24" t="s">
        <v>0</v>
      </c>
      <c r="B43" s="25">
        <v>4230057</v>
      </c>
      <c r="C43" s="45" t="s">
        <v>7</v>
      </c>
      <c r="D43" s="46" t="s">
        <v>2</v>
      </c>
      <c r="E43" s="25" t="s">
        <v>2</v>
      </c>
      <c r="F43" s="40" t="s">
        <v>44</v>
      </c>
      <c r="G43" s="26">
        <v>0</v>
      </c>
      <c r="H43" s="26">
        <v>28</v>
      </c>
      <c r="I43" s="23">
        <f t="shared" si="1"/>
        <v>28</v>
      </c>
      <c r="J43" s="52">
        <v>0</v>
      </c>
      <c r="K43" s="52">
        <f t="shared" si="2"/>
        <v>28</v>
      </c>
      <c r="L43" s="59">
        <v>0</v>
      </c>
      <c r="M43" s="23">
        <f t="shared" si="3"/>
        <v>28</v>
      </c>
      <c r="N43" s="52">
        <v>0</v>
      </c>
      <c r="O43" s="52">
        <f t="shared" si="5"/>
        <v>28</v>
      </c>
    </row>
    <row r="44" spans="1:15" ht="13.5" thickBot="1" x14ac:dyDescent="0.25">
      <c r="A44" s="114"/>
      <c r="B44" s="115" t="s">
        <v>22</v>
      </c>
      <c r="C44" s="120"/>
      <c r="D44" s="117">
        <v>3419</v>
      </c>
      <c r="E44" s="115">
        <v>5222</v>
      </c>
      <c r="F44" s="118" t="s">
        <v>16</v>
      </c>
      <c r="G44" s="29">
        <v>0</v>
      </c>
      <c r="H44" s="29">
        <v>28</v>
      </c>
      <c r="I44" s="30">
        <f t="shared" si="1"/>
        <v>28</v>
      </c>
      <c r="J44" s="51">
        <v>0</v>
      </c>
      <c r="K44" s="51">
        <f t="shared" si="2"/>
        <v>28</v>
      </c>
      <c r="L44" s="119">
        <v>0</v>
      </c>
      <c r="M44" s="30">
        <f t="shared" si="3"/>
        <v>28</v>
      </c>
      <c r="N44" s="51">
        <v>0</v>
      </c>
      <c r="O44" s="51">
        <f t="shared" si="5"/>
        <v>28</v>
      </c>
    </row>
    <row r="45" spans="1:15" ht="22.5" x14ac:dyDescent="0.2">
      <c r="A45" s="24" t="s">
        <v>0</v>
      </c>
      <c r="B45" s="25">
        <v>4230070</v>
      </c>
      <c r="C45" s="45" t="s">
        <v>7</v>
      </c>
      <c r="D45" s="46" t="s">
        <v>2</v>
      </c>
      <c r="E45" s="25" t="s">
        <v>2</v>
      </c>
      <c r="F45" s="40" t="s">
        <v>45</v>
      </c>
      <c r="G45" s="22">
        <v>0</v>
      </c>
      <c r="H45" s="22">
        <v>29</v>
      </c>
      <c r="I45" s="31">
        <f t="shared" si="1"/>
        <v>29</v>
      </c>
      <c r="J45" s="54">
        <v>0</v>
      </c>
      <c r="K45" s="54">
        <f t="shared" si="2"/>
        <v>29</v>
      </c>
      <c r="L45" s="60">
        <v>0</v>
      </c>
      <c r="M45" s="31">
        <f t="shared" si="3"/>
        <v>29</v>
      </c>
      <c r="N45" s="54">
        <v>0</v>
      </c>
      <c r="O45" s="54">
        <f t="shared" si="5"/>
        <v>29</v>
      </c>
    </row>
    <row r="46" spans="1:15" ht="13.5" thickBot="1" x14ac:dyDescent="0.25">
      <c r="A46" s="114"/>
      <c r="B46" s="115" t="s">
        <v>22</v>
      </c>
      <c r="C46" s="120"/>
      <c r="D46" s="117">
        <v>3419</v>
      </c>
      <c r="E46" s="115">
        <v>5222</v>
      </c>
      <c r="F46" s="118" t="s">
        <v>16</v>
      </c>
      <c r="G46" s="27">
        <v>0</v>
      </c>
      <c r="H46" s="27">
        <v>29</v>
      </c>
      <c r="I46" s="28">
        <f t="shared" si="1"/>
        <v>29</v>
      </c>
      <c r="J46" s="55">
        <v>0</v>
      </c>
      <c r="K46" s="55">
        <f t="shared" si="2"/>
        <v>29</v>
      </c>
      <c r="L46" s="57">
        <v>0</v>
      </c>
      <c r="M46" s="28">
        <f t="shared" si="3"/>
        <v>29</v>
      </c>
      <c r="N46" s="55">
        <v>0</v>
      </c>
      <c r="O46" s="55">
        <f t="shared" si="5"/>
        <v>29</v>
      </c>
    </row>
    <row r="47" spans="1:15" ht="22.5" x14ac:dyDescent="0.2">
      <c r="A47" s="24" t="s">
        <v>0</v>
      </c>
      <c r="B47" s="25">
        <v>4230075</v>
      </c>
      <c r="C47" s="45" t="s">
        <v>7</v>
      </c>
      <c r="D47" s="46" t="s">
        <v>2</v>
      </c>
      <c r="E47" s="25" t="s">
        <v>2</v>
      </c>
      <c r="F47" s="40" t="s">
        <v>46</v>
      </c>
      <c r="G47" s="26">
        <v>0</v>
      </c>
      <c r="H47" s="26">
        <v>70</v>
      </c>
      <c r="I47" s="23">
        <f t="shared" si="1"/>
        <v>70</v>
      </c>
      <c r="J47" s="52">
        <v>0</v>
      </c>
      <c r="K47" s="52">
        <f t="shared" si="2"/>
        <v>70</v>
      </c>
      <c r="L47" s="59">
        <v>0</v>
      </c>
      <c r="M47" s="23">
        <f t="shared" si="3"/>
        <v>70</v>
      </c>
      <c r="N47" s="52">
        <v>0</v>
      </c>
      <c r="O47" s="52">
        <f t="shared" si="5"/>
        <v>70</v>
      </c>
    </row>
    <row r="48" spans="1:15" ht="13.5" thickBot="1" x14ac:dyDescent="0.25">
      <c r="A48" s="114"/>
      <c r="B48" s="115" t="s">
        <v>22</v>
      </c>
      <c r="C48" s="120"/>
      <c r="D48" s="117">
        <v>3419</v>
      </c>
      <c r="E48" s="115">
        <v>5222</v>
      </c>
      <c r="F48" s="118" t="s">
        <v>16</v>
      </c>
      <c r="G48" s="29">
        <v>0</v>
      </c>
      <c r="H48" s="29">
        <v>70</v>
      </c>
      <c r="I48" s="30">
        <f t="shared" si="1"/>
        <v>70</v>
      </c>
      <c r="J48" s="51">
        <v>0</v>
      </c>
      <c r="K48" s="51">
        <f t="shared" si="2"/>
        <v>70</v>
      </c>
      <c r="L48" s="119">
        <v>0</v>
      </c>
      <c r="M48" s="30">
        <f t="shared" si="3"/>
        <v>70</v>
      </c>
      <c r="N48" s="51">
        <v>0</v>
      </c>
      <c r="O48" s="51">
        <f t="shared" si="5"/>
        <v>70</v>
      </c>
    </row>
    <row r="49" spans="1:15" ht="22.5" x14ac:dyDescent="0.2">
      <c r="A49" s="24" t="s">
        <v>0</v>
      </c>
      <c r="B49" s="25">
        <v>4230079</v>
      </c>
      <c r="C49" s="45" t="s">
        <v>7</v>
      </c>
      <c r="D49" s="46" t="s">
        <v>2</v>
      </c>
      <c r="E49" s="25" t="s">
        <v>2</v>
      </c>
      <c r="F49" s="40" t="s">
        <v>47</v>
      </c>
      <c r="G49" s="22">
        <v>0</v>
      </c>
      <c r="H49" s="22">
        <v>28</v>
      </c>
      <c r="I49" s="31">
        <f t="shared" si="1"/>
        <v>28</v>
      </c>
      <c r="J49" s="54">
        <v>0</v>
      </c>
      <c r="K49" s="54">
        <f t="shared" si="2"/>
        <v>28</v>
      </c>
      <c r="L49" s="60">
        <v>0</v>
      </c>
      <c r="M49" s="31">
        <f t="shared" si="3"/>
        <v>28</v>
      </c>
      <c r="N49" s="54">
        <v>0</v>
      </c>
      <c r="O49" s="54">
        <f t="shared" si="5"/>
        <v>28</v>
      </c>
    </row>
    <row r="50" spans="1:15" ht="13.5" thickBot="1" x14ac:dyDescent="0.25">
      <c r="A50" s="114"/>
      <c r="B50" s="115" t="s">
        <v>22</v>
      </c>
      <c r="C50" s="120"/>
      <c r="D50" s="117">
        <v>3419</v>
      </c>
      <c r="E50" s="115">
        <v>5222</v>
      </c>
      <c r="F50" s="118" t="s">
        <v>16</v>
      </c>
      <c r="G50" s="27">
        <v>0</v>
      </c>
      <c r="H50" s="27">
        <v>28</v>
      </c>
      <c r="I50" s="28">
        <f t="shared" si="1"/>
        <v>28</v>
      </c>
      <c r="J50" s="55">
        <v>0</v>
      </c>
      <c r="K50" s="55">
        <f t="shared" si="2"/>
        <v>28</v>
      </c>
      <c r="L50" s="57">
        <v>0</v>
      </c>
      <c r="M50" s="28">
        <f t="shared" si="3"/>
        <v>28</v>
      </c>
      <c r="N50" s="55">
        <v>0</v>
      </c>
      <c r="O50" s="55">
        <f t="shared" si="5"/>
        <v>28</v>
      </c>
    </row>
    <row r="51" spans="1:15" ht="24.6" customHeight="1" x14ac:dyDescent="0.2">
      <c r="A51" s="24" t="s">
        <v>0</v>
      </c>
      <c r="B51" s="25">
        <v>4230080</v>
      </c>
      <c r="C51" s="45" t="s">
        <v>7</v>
      </c>
      <c r="D51" s="46" t="s">
        <v>2</v>
      </c>
      <c r="E51" s="25" t="s">
        <v>2</v>
      </c>
      <c r="F51" s="40" t="s">
        <v>48</v>
      </c>
      <c r="G51" s="26">
        <v>0</v>
      </c>
      <c r="H51" s="26">
        <v>20</v>
      </c>
      <c r="I51" s="23">
        <f t="shared" si="1"/>
        <v>20</v>
      </c>
      <c r="J51" s="52">
        <v>0</v>
      </c>
      <c r="K51" s="52">
        <f t="shared" si="2"/>
        <v>20</v>
      </c>
      <c r="L51" s="59">
        <v>0</v>
      </c>
      <c r="M51" s="23">
        <f t="shared" si="3"/>
        <v>20</v>
      </c>
      <c r="N51" s="52">
        <v>0</v>
      </c>
      <c r="O51" s="52">
        <f t="shared" si="5"/>
        <v>20</v>
      </c>
    </row>
    <row r="52" spans="1:15" ht="23.25" thickBot="1" x14ac:dyDescent="0.25">
      <c r="A52" s="114"/>
      <c r="B52" s="115" t="s">
        <v>22</v>
      </c>
      <c r="C52" s="120"/>
      <c r="D52" s="117">
        <v>3419</v>
      </c>
      <c r="E52" s="115">
        <v>5221</v>
      </c>
      <c r="F52" s="118" t="s">
        <v>36</v>
      </c>
      <c r="G52" s="29">
        <v>0</v>
      </c>
      <c r="H52" s="29">
        <v>20</v>
      </c>
      <c r="I52" s="30">
        <f t="shared" si="1"/>
        <v>20</v>
      </c>
      <c r="J52" s="51">
        <v>0</v>
      </c>
      <c r="K52" s="51">
        <f t="shared" si="2"/>
        <v>20</v>
      </c>
      <c r="L52" s="119">
        <v>0</v>
      </c>
      <c r="M52" s="30">
        <f t="shared" si="3"/>
        <v>20</v>
      </c>
      <c r="N52" s="51">
        <v>0</v>
      </c>
      <c r="O52" s="51">
        <f t="shared" si="5"/>
        <v>20</v>
      </c>
    </row>
    <row r="53" spans="1:15" ht="24" customHeight="1" x14ac:dyDescent="0.2">
      <c r="A53" s="24" t="s">
        <v>0</v>
      </c>
      <c r="B53" s="25">
        <v>4230081</v>
      </c>
      <c r="C53" s="45" t="s">
        <v>7</v>
      </c>
      <c r="D53" s="46" t="s">
        <v>2</v>
      </c>
      <c r="E53" s="25" t="s">
        <v>2</v>
      </c>
      <c r="F53" s="40" t="s">
        <v>49</v>
      </c>
      <c r="G53" s="22">
        <v>0</v>
      </c>
      <c r="H53" s="22">
        <v>31</v>
      </c>
      <c r="I53" s="31">
        <f t="shared" si="1"/>
        <v>31</v>
      </c>
      <c r="J53" s="54">
        <v>0</v>
      </c>
      <c r="K53" s="54">
        <f t="shared" si="2"/>
        <v>31</v>
      </c>
      <c r="L53" s="60">
        <v>0</v>
      </c>
      <c r="M53" s="31">
        <f t="shared" si="3"/>
        <v>31</v>
      </c>
      <c r="N53" s="54">
        <v>0</v>
      </c>
      <c r="O53" s="54">
        <f t="shared" si="5"/>
        <v>31</v>
      </c>
    </row>
    <row r="54" spans="1:15" ht="13.5" thickBot="1" x14ac:dyDescent="0.25">
      <c r="A54" s="114"/>
      <c r="B54" s="115" t="s">
        <v>22</v>
      </c>
      <c r="C54" s="120"/>
      <c r="D54" s="117">
        <v>3419</v>
      </c>
      <c r="E54" s="115">
        <v>5222</v>
      </c>
      <c r="F54" s="118" t="s">
        <v>16</v>
      </c>
      <c r="G54" s="27">
        <v>0</v>
      </c>
      <c r="H54" s="27">
        <v>31</v>
      </c>
      <c r="I54" s="28">
        <f t="shared" si="1"/>
        <v>31</v>
      </c>
      <c r="J54" s="55">
        <v>0</v>
      </c>
      <c r="K54" s="55">
        <f t="shared" si="2"/>
        <v>31</v>
      </c>
      <c r="L54" s="57">
        <v>0</v>
      </c>
      <c r="M54" s="28">
        <f t="shared" si="3"/>
        <v>31</v>
      </c>
      <c r="N54" s="55">
        <v>0</v>
      </c>
      <c r="O54" s="55">
        <f t="shared" si="5"/>
        <v>31</v>
      </c>
    </row>
    <row r="55" spans="1:15" x14ac:dyDescent="0.2">
      <c r="A55" s="24" t="s">
        <v>0</v>
      </c>
      <c r="B55" s="25">
        <v>4230088</v>
      </c>
      <c r="C55" s="45" t="s">
        <v>7</v>
      </c>
      <c r="D55" s="46" t="s">
        <v>2</v>
      </c>
      <c r="E55" s="25" t="s">
        <v>2</v>
      </c>
      <c r="F55" s="40" t="s">
        <v>50</v>
      </c>
      <c r="G55" s="26">
        <v>0</v>
      </c>
      <c r="H55" s="26">
        <v>26</v>
      </c>
      <c r="I55" s="23">
        <f t="shared" si="1"/>
        <v>26</v>
      </c>
      <c r="J55" s="52">
        <v>0</v>
      </c>
      <c r="K55" s="52">
        <f t="shared" si="2"/>
        <v>26</v>
      </c>
      <c r="L55" s="59">
        <v>0</v>
      </c>
      <c r="M55" s="23">
        <f t="shared" si="3"/>
        <v>26</v>
      </c>
      <c r="N55" s="52">
        <v>0</v>
      </c>
      <c r="O55" s="52">
        <f t="shared" si="5"/>
        <v>26</v>
      </c>
    </row>
    <row r="56" spans="1:15" ht="13.5" thickBot="1" x14ac:dyDescent="0.25">
      <c r="A56" s="114"/>
      <c r="B56" s="115" t="s">
        <v>22</v>
      </c>
      <c r="C56" s="120"/>
      <c r="D56" s="117">
        <v>3419</v>
      </c>
      <c r="E56" s="115">
        <v>5222</v>
      </c>
      <c r="F56" s="118" t="s">
        <v>16</v>
      </c>
      <c r="G56" s="29">
        <v>0</v>
      </c>
      <c r="H56" s="29">
        <v>26</v>
      </c>
      <c r="I56" s="30">
        <f t="shared" si="1"/>
        <v>26</v>
      </c>
      <c r="J56" s="51">
        <v>0</v>
      </c>
      <c r="K56" s="51">
        <f t="shared" si="2"/>
        <v>26</v>
      </c>
      <c r="L56" s="119">
        <v>0</v>
      </c>
      <c r="M56" s="30">
        <f t="shared" si="3"/>
        <v>26</v>
      </c>
      <c r="N56" s="51">
        <v>0</v>
      </c>
      <c r="O56" s="51">
        <f t="shared" si="5"/>
        <v>26</v>
      </c>
    </row>
    <row r="57" spans="1:15" ht="22.5" x14ac:dyDescent="0.2">
      <c r="A57" s="24" t="s">
        <v>0</v>
      </c>
      <c r="B57" s="25">
        <v>4230089</v>
      </c>
      <c r="C57" s="45" t="s">
        <v>7</v>
      </c>
      <c r="D57" s="46" t="s">
        <v>2</v>
      </c>
      <c r="E57" s="25" t="s">
        <v>2</v>
      </c>
      <c r="F57" s="40" t="s">
        <v>51</v>
      </c>
      <c r="G57" s="22">
        <v>0</v>
      </c>
      <c r="H57" s="22">
        <v>20</v>
      </c>
      <c r="I57" s="31">
        <f t="shared" si="1"/>
        <v>20</v>
      </c>
      <c r="J57" s="54">
        <v>0</v>
      </c>
      <c r="K57" s="54">
        <f t="shared" si="2"/>
        <v>20</v>
      </c>
      <c r="L57" s="60">
        <v>0</v>
      </c>
      <c r="M57" s="31">
        <f t="shared" si="3"/>
        <v>20</v>
      </c>
      <c r="N57" s="54">
        <v>0</v>
      </c>
      <c r="O57" s="54">
        <f t="shared" si="5"/>
        <v>20</v>
      </c>
    </row>
    <row r="58" spans="1:15" ht="13.5" thickBot="1" x14ac:dyDescent="0.25">
      <c r="A58" s="114"/>
      <c r="B58" s="115" t="s">
        <v>22</v>
      </c>
      <c r="C58" s="120"/>
      <c r="D58" s="117">
        <v>3419</v>
      </c>
      <c r="E58" s="115">
        <v>5222</v>
      </c>
      <c r="F58" s="118" t="s">
        <v>16</v>
      </c>
      <c r="G58" s="27">
        <v>0</v>
      </c>
      <c r="H58" s="27">
        <v>20</v>
      </c>
      <c r="I58" s="28">
        <f t="shared" si="1"/>
        <v>20</v>
      </c>
      <c r="J58" s="55">
        <v>0</v>
      </c>
      <c r="K58" s="55">
        <f t="shared" si="2"/>
        <v>20</v>
      </c>
      <c r="L58" s="57">
        <v>0</v>
      </c>
      <c r="M58" s="28">
        <f t="shared" si="3"/>
        <v>20</v>
      </c>
      <c r="N58" s="55">
        <v>0</v>
      </c>
      <c r="O58" s="55">
        <f t="shared" si="5"/>
        <v>20</v>
      </c>
    </row>
    <row r="59" spans="1:15" x14ac:dyDescent="0.2">
      <c r="A59" s="24" t="s">
        <v>0</v>
      </c>
      <c r="B59" s="25">
        <v>4230090</v>
      </c>
      <c r="C59" s="45" t="s">
        <v>7</v>
      </c>
      <c r="D59" s="46" t="s">
        <v>2</v>
      </c>
      <c r="E59" s="25" t="s">
        <v>2</v>
      </c>
      <c r="F59" s="40" t="s">
        <v>52</v>
      </c>
      <c r="G59" s="26">
        <v>0</v>
      </c>
      <c r="H59" s="26">
        <v>20</v>
      </c>
      <c r="I59" s="23">
        <f t="shared" si="1"/>
        <v>20</v>
      </c>
      <c r="J59" s="52">
        <v>0</v>
      </c>
      <c r="K59" s="52">
        <f t="shared" si="2"/>
        <v>20</v>
      </c>
      <c r="L59" s="59">
        <v>0</v>
      </c>
      <c r="M59" s="23">
        <f t="shared" si="3"/>
        <v>20</v>
      </c>
      <c r="N59" s="52">
        <v>0</v>
      </c>
      <c r="O59" s="52">
        <f t="shared" si="5"/>
        <v>20</v>
      </c>
    </row>
    <row r="60" spans="1:15" ht="13.5" thickBot="1" x14ac:dyDescent="0.25">
      <c r="A60" s="114"/>
      <c r="B60" s="115" t="s">
        <v>22</v>
      </c>
      <c r="C60" s="120"/>
      <c r="D60" s="117">
        <v>3419</v>
      </c>
      <c r="E60" s="115">
        <v>5222</v>
      </c>
      <c r="F60" s="118" t="s">
        <v>16</v>
      </c>
      <c r="G60" s="29">
        <v>0</v>
      </c>
      <c r="H60" s="29">
        <v>20</v>
      </c>
      <c r="I60" s="30">
        <f t="shared" si="1"/>
        <v>20</v>
      </c>
      <c r="J60" s="51">
        <v>0</v>
      </c>
      <c r="K60" s="51">
        <f t="shared" si="2"/>
        <v>20</v>
      </c>
      <c r="L60" s="119">
        <v>0</v>
      </c>
      <c r="M60" s="30">
        <f t="shared" si="3"/>
        <v>20</v>
      </c>
      <c r="N60" s="51">
        <v>0</v>
      </c>
      <c r="O60" s="51">
        <f t="shared" si="5"/>
        <v>20</v>
      </c>
    </row>
    <row r="61" spans="1:15" ht="33.75" x14ac:dyDescent="0.2">
      <c r="A61" s="24" t="s">
        <v>0</v>
      </c>
      <c r="B61" s="25">
        <v>4230096</v>
      </c>
      <c r="C61" s="45" t="s">
        <v>7</v>
      </c>
      <c r="D61" s="46" t="s">
        <v>2</v>
      </c>
      <c r="E61" s="25" t="s">
        <v>2</v>
      </c>
      <c r="F61" s="40" t="s">
        <v>53</v>
      </c>
      <c r="G61" s="26">
        <v>0</v>
      </c>
      <c r="H61" s="26">
        <v>37</v>
      </c>
      <c r="I61" s="23">
        <f t="shared" si="1"/>
        <v>37</v>
      </c>
      <c r="J61" s="54">
        <v>0</v>
      </c>
      <c r="K61" s="54">
        <f t="shared" si="2"/>
        <v>37</v>
      </c>
      <c r="L61" s="60">
        <v>0</v>
      </c>
      <c r="M61" s="31">
        <f t="shared" si="3"/>
        <v>37</v>
      </c>
      <c r="N61" s="54">
        <v>0</v>
      </c>
      <c r="O61" s="54">
        <f t="shared" si="5"/>
        <v>37</v>
      </c>
    </row>
    <row r="62" spans="1:15" ht="13.5" thickBot="1" x14ac:dyDescent="0.25">
      <c r="A62" s="114"/>
      <c r="B62" s="115" t="s">
        <v>22</v>
      </c>
      <c r="C62" s="120"/>
      <c r="D62" s="117">
        <v>3419</v>
      </c>
      <c r="E62" s="115">
        <v>5222</v>
      </c>
      <c r="F62" s="118" t="s">
        <v>16</v>
      </c>
      <c r="G62" s="29">
        <v>0</v>
      </c>
      <c r="H62" s="29">
        <v>37</v>
      </c>
      <c r="I62" s="30">
        <f t="shared" si="1"/>
        <v>37</v>
      </c>
      <c r="J62" s="55">
        <v>0</v>
      </c>
      <c r="K62" s="55">
        <f t="shared" si="2"/>
        <v>37</v>
      </c>
      <c r="L62" s="57">
        <v>0</v>
      </c>
      <c r="M62" s="28">
        <f t="shared" si="3"/>
        <v>37</v>
      </c>
      <c r="N62" s="55">
        <v>0</v>
      </c>
      <c r="O62" s="55">
        <f t="shared" si="5"/>
        <v>37</v>
      </c>
    </row>
    <row r="63" spans="1:15" ht="22.5" x14ac:dyDescent="0.2">
      <c r="A63" s="24" t="s">
        <v>0</v>
      </c>
      <c r="B63" s="25">
        <v>4230120</v>
      </c>
      <c r="C63" s="45" t="s">
        <v>7</v>
      </c>
      <c r="D63" s="46" t="s">
        <v>2</v>
      </c>
      <c r="E63" s="25" t="s">
        <v>2</v>
      </c>
      <c r="F63" s="40" t="s">
        <v>54</v>
      </c>
      <c r="G63" s="26">
        <v>0</v>
      </c>
      <c r="H63" s="26">
        <v>44</v>
      </c>
      <c r="I63" s="23">
        <f t="shared" si="1"/>
        <v>44</v>
      </c>
      <c r="J63" s="52">
        <v>0</v>
      </c>
      <c r="K63" s="52">
        <f t="shared" si="2"/>
        <v>44</v>
      </c>
      <c r="L63" s="59">
        <v>0</v>
      </c>
      <c r="M63" s="23">
        <f t="shared" si="3"/>
        <v>44</v>
      </c>
      <c r="N63" s="52">
        <v>0</v>
      </c>
      <c r="O63" s="52">
        <f t="shared" si="5"/>
        <v>44</v>
      </c>
    </row>
    <row r="64" spans="1:15" ht="13.5" thickBot="1" x14ac:dyDescent="0.25">
      <c r="A64" s="32"/>
      <c r="B64" s="33" t="s">
        <v>22</v>
      </c>
      <c r="C64" s="47"/>
      <c r="D64" s="35">
        <v>3419</v>
      </c>
      <c r="E64" s="33">
        <v>5222</v>
      </c>
      <c r="F64" s="34" t="s">
        <v>16</v>
      </c>
      <c r="G64" s="29">
        <v>0</v>
      </c>
      <c r="H64" s="27">
        <v>44</v>
      </c>
      <c r="I64" s="28">
        <f t="shared" si="1"/>
        <v>44</v>
      </c>
      <c r="J64" s="55">
        <v>0</v>
      </c>
      <c r="K64" s="55">
        <f t="shared" si="2"/>
        <v>44</v>
      </c>
      <c r="L64" s="57">
        <v>0</v>
      </c>
      <c r="M64" s="28">
        <f t="shared" si="3"/>
        <v>44</v>
      </c>
      <c r="N64" s="51">
        <v>0</v>
      </c>
      <c r="O64" s="51">
        <f t="shared" si="5"/>
        <v>44</v>
      </c>
    </row>
    <row r="65" spans="1:16" ht="22.5" x14ac:dyDescent="0.2">
      <c r="A65" s="24" t="s">
        <v>0</v>
      </c>
      <c r="B65" s="25">
        <v>4230125</v>
      </c>
      <c r="C65" s="130" t="s">
        <v>7</v>
      </c>
      <c r="D65" s="25" t="s">
        <v>2</v>
      </c>
      <c r="E65" s="25" t="s">
        <v>2</v>
      </c>
      <c r="F65" s="131" t="s">
        <v>64</v>
      </c>
      <c r="G65" s="26">
        <v>0</v>
      </c>
      <c r="H65" s="26">
        <v>0</v>
      </c>
      <c r="I65" s="23"/>
      <c r="J65" s="52"/>
      <c r="K65" s="52"/>
      <c r="L65" s="52"/>
      <c r="M65" s="23">
        <v>0</v>
      </c>
      <c r="N65" s="54">
        <f>+N66</f>
        <v>50</v>
      </c>
      <c r="O65" s="54">
        <f>+M65+N65</f>
        <v>50</v>
      </c>
      <c r="P65" s="6" t="s">
        <v>145</v>
      </c>
    </row>
    <row r="66" spans="1:16" ht="23.25" thickBot="1" x14ac:dyDescent="0.25">
      <c r="A66" s="132"/>
      <c r="B66" s="133"/>
      <c r="C66" s="134"/>
      <c r="D66" s="133">
        <v>3419</v>
      </c>
      <c r="E66" s="133">
        <v>5229</v>
      </c>
      <c r="F66" s="135" t="s">
        <v>60</v>
      </c>
      <c r="G66" s="29">
        <v>0</v>
      </c>
      <c r="H66" s="29">
        <v>0</v>
      </c>
      <c r="I66" s="30"/>
      <c r="J66" s="51"/>
      <c r="K66" s="51"/>
      <c r="L66" s="51"/>
      <c r="M66" s="30">
        <v>0</v>
      </c>
      <c r="N66" s="51">
        <v>50</v>
      </c>
      <c r="O66" s="51">
        <f>+M66+N66</f>
        <v>50</v>
      </c>
    </row>
    <row r="67" spans="1:16" ht="22.5" x14ac:dyDescent="0.2">
      <c r="A67" s="24" t="s">
        <v>0</v>
      </c>
      <c r="B67" s="25">
        <v>4230126</v>
      </c>
      <c r="C67" s="130" t="s">
        <v>7</v>
      </c>
      <c r="D67" s="25" t="s">
        <v>2</v>
      </c>
      <c r="E67" s="25" t="s">
        <v>2</v>
      </c>
      <c r="F67" s="131" t="s">
        <v>65</v>
      </c>
      <c r="G67" s="26">
        <v>0</v>
      </c>
      <c r="H67" s="26">
        <v>0</v>
      </c>
      <c r="I67" s="23"/>
      <c r="J67" s="52"/>
      <c r="K67" s="52"/>
      <c r="L67" s="52"/>
      <c r="M67" s="23">
        <v>0</v>
      </c>
      <c r="N67" s="52">
        <f t="shared" ref="N67" si="6">+N68</f>
        <v>50</v>
      </c>
      <c r="O67" s="52">
        <f t="shared" ref="O67:O132" si="7">+M67+N67</f>
        <v>50</v>
      </c>
      <c r="P67" s="6" t="s">
        <v>145</v>
      </c>
    </row>
    <row r="68" spans="1:16" ht="13.5" thickBot="1" x14ac:dyDescent="0.25">
      <c r="A68" s="132"/>
      <c r="B68" s="133"/>
      <c r="C68" s="134"/>
      <c r="D68" s="133">
        <v>3419</v>
      </c>
      <c r="E68" s="133">
        <v>5222</v>
      </c>
      <c r="F68" s="135" t="s">
        <v>16</v>
      </c>
      <c r="G68" s="29">
        <v>0</v>
      </c>
      <c r="H68" s="29">
        <v>0</v>
      </c>
      <c r="I68" s="30"/>
      <c r="J68" s="51"/>
      <c r="K68" s="51"/>
      <c r="L68" s="51"/>
      <c r="M68" s="30">
        <v>0</v>
      </c>
      <c r="N68" s="51">
        <v>50</v>
      </c>
      <c r="O68" s="51">
        <f t="shared" si="7"/>
        <v>50</v>
      </c>
    </row>
    <row r="69" spans="1:16" ht="22.5" x14ac:dyDescent="0.2">
      <c r="A69" s="24" t="s">
        <v>0</v>
      </c>
      <c r="B69" s="25">
        <v>4230127</v>
      </c>
      <c r="C69" s="130" t="s">
        <v>7</v>
      </c>
      <c r="D69" s="25" t="s">
        <v>2</v>
      </c>
      <c r="E69" s="25" t="s">
        <v>2</v>
      </c>
      <c r="F69" s="131" t="s">
        <v>66</v>
      </c>
      <c r="G69" s="26">
        <v>0</v>
      </c>
      <c r="H69" s="26">
        <v>0</v>
      </c>
      <c r="I69" s="23"/>
      <c r="J69" s="52"/>
      <c r="K69" s="52"/>
      <c r="L69" s="52"/>
      <c r="M69" s="23">
        <v>0</v>
      </c>
      <c r="N69" s="52">
        <f t="shared" ref="N69" si="8">+N70</f>
        <v>50</v>
      </c>
      <c r="O69" s="52">
        <f t="shared" si="7"/>
        <v>50</v>
      </c>
      <c r="P69" s="6" t="s">
        <v>145</v>
      </c>
    </row>
    <row r="70" spans="1:16" ht="13.5" thickBot="1" x14ac:dyDescent="0.25">
      <c r="A70" s="132"/>
      <c r="B70" s="133"/>
      <c r="C70" s="134"/>
      <c r="D70" s="133">
        <v>3419</v>
      </c>
      <c r="E70" s="133">
        <v>5222</v>
      </c>
      <c r="F70" s="135" t="s">
        <v>16</v>
      </c>
      <c r="G70" s="29">
        <v>0</v>
      </c>
      <c r="H70" s="29">
        <v>0</v>
      </c>
      <c r="I70" s="30"/>
      <c r="J70" s="51"/>
      <c r="K70" s="51"/>
      <c r="L70" s="51"/>
      <c r="M70" s="30">
        <v>0</v>
      </c>
      <c r="N70" s="51">
        <v>50</v>
      </c>
      <c r="O70" s="51">
        <f t="shared" si="7"/>
        <v>50</v>
      </c>
    </row>
    <row r="71" spans="1:16" ht="22.5" x14ac:dyDescent="0.2">
      <c r="A71" s="24" t="s">
        <v>0</v>
      </c>
      <c r="B71" s="25">
        <v>4230128</v>
      </c>
      <c r="C71" s="130" t="s">
        <v>7</v>
      </c>
      <c r="D71" s="25" t="s">
        <v>2</v>
      </c>
      <c r="E71" s="25" t="s">
        <v>2</v>
      </c>
      <c r="F71" s="131" t="s">
        <v>67</v>
      </c>
      <c r="G71" s="26">
        <v>0</v>
      </c>
      <c r="H71" s="26">
        <v>0</v>
      </c>
      <c r="I71" s="23"/>
      <c r="J71" s="52"/>
      <c r="K71" s="52"/>
      <c r="L71" s="52"/>
      <c r="M71" s="23">
        <v>0</v>
      </c>
      <c r="N71" s="52">
        <f t="shared" ref="N71" si="9">+N72</f>
        <v>75</v>
      </c>
      <c r="O71" s="52">
        <f t="shared" si="7"/>
        <v>75</v>
      </c>
      <c r="P71" s="6" t="s">
        <v>145</v>
      </c>
    </row>
    <row r="72" spans="1:16" ht="13.5" thickBot="1" x14ac:dyDescent="0.25">
      <c r="A72" s="132"/>
      <c r="B72" s="133"/>
      <c r="C72" s="134"/>
      <c r="D72" s="133">
        <v>3419</v>
      </c>
      <c r="E72" s="133">
        <v>5222</v>
      </c>
      <c r="F72" s="135" t="s">
        <v>16</v>
      </c>
      <c r="G72" s="29">
        <v>0</v>
      </c>
      <c r="H72" s="29">
        <v>0</v>
      </c>
      <c r="I72" s="30"/>
      <c r="J72" s="51"/>
      <c r="K72" s="51"/>
      <c r="L72" s="51"/>
      <c r="M72" s="30">
        <v>0</v>
      </c>
      <c r="N72" s="51">
        <v>75</v>
      </c>
      <c r="O72" s="51">
        <f t="shared" si="7"/>
        <v>75</v>
      </c>
    </row>
    <row r="73" spans="1:16" ht="23.45" customHeight="1" x14ac:dyDescent="0.2">
      <c r="A73" s="24" t="s">
        <v>0</v>
      </c>
      <c r="B73" s="25">
        <v>4230129</v>
      </c>
      <c r="C73" s="130" t="s">
        <v>7</v>
      </c>
      <c r="D73" s="25" t="s">
        <v>2</v>
      </c>
      <c r="E73" s="25" t="s">
        <v>2</v>
      </c>
      <c r="F73" s="131" t="s">
        <v>68</v>
      </c>
      <c r="G73" s="26">
        <v>0</v>
      </c>
      <c r="H73" s="26">
        <v>0</v>
      </c>
      <c r="I73" s="23"/>
      <c r="J73" s="52"/>
      <c r="K73" s="52"/>
      <c r="L73" s="52"/>
      <c r="M73" s="23">
        <v>0</v>
      </c>
      <c r="N73" s="52">
        <f t="shared" ref="N73" si="10">+N74</f>
        <v>50</v>
      </c>
      <c r="O73" s="52">
        <f t="shared" si="7"/>
        <v>50</v>
      </c>
      <c r="P73" s="6" t="s">
        <v>145</v>
      </c>
    </row>
    <row r="74" spans="1:16" ht="13.5" thickBot="1" x14ac:dyDescent="0.25">
      <c r="A74" s="132"/>
      <c r="B74" s="133"/>
      <c r="C74" s="134"/>
      <c r="D74" s="133">
        <v>3419</v>
      </c>
      <c r="E74" s="133">
        <v>5222</v>
      </c>
      <c r="F74" s="135" t="s">
        <v>16</v>
      </c>
      <c r="G74" s="29">
        <v>0</v>
      </c>
      <c r="H74" s="29">
        <v>0</v>
      </c>
      <c r="I74" s="30"/>
      <c r="J74" s="51"/>
      <c r="K74" s="51"/>
      <c r="L74" s="51"/>
      <c r="M74" s="30">
        <v>0</v>
      </c>
      <c r="N74" s="51">
        <v>50</v>
      </c>
      <c r="O74" s="51">
        <f t="shared" si="7"/>
        <v>50</v>
      </c>
    </row>
    <row r="75" spans="1:16" ht="24.6" customHeight="1" x14ac:dyDescent="0.2">
      <c r="A75" s="24" t="s">
        <v>0</v>
      </c>
      <c r="B75" s="25">
        <v>4230130</v>
      </c>
      <c r="C75" s="130" t="s">
        <v>7</v>
      </c>
      <c r="D75" s="25" t="s">
        <v>2</v>
      </c>
      <c r="E75" s="25" t="s">
        <v>2</v>
      </c>
      <c r="F75" s="131" t="s">
        <v>69</v>
      </c>
      <c r="G75" s="26">
        <v>0</v>
      </c>
      <c r="H75" s="26">
        <v>0</v>
      </c>
      <c r="I75" s="23"/>
      <c r="J75" s="52"/>
      <c r="K75" s="52"/>
      <c r="L75" s="52"/>
      <c r="M75" s="23">
        <v>0</v>
      </c>
      <c r="N75" s="52">
        <f t="shared" ref="N75" si="11">+N76</f>
        <v>50</v>
      </c>
      <c r="O75" s="52">
        <f t="shared" si="7"/>
        <v>50</v>
      </c>
      <c r="P75" s="6" t="s">
        <v>145</v>
      </c>
    </row>
    <row r="76" spans="1:16" ht="13.5" thickBot="1" x14ac:dyDescent="0.25">
      <c r="A76" s="132"/>
      <c r="B76" s="133"/>
      <c r="C76" s="134"/>
      <c r="D76" s="133">
        <v>3419</v>
      </c>
      <c r="E76" s="133">
        <v>5222</v>
      </c>
      <c r="F76" s="135" t="s">
        <v>16</v>
      </c>
      <c r="G76" s="29">
        <v>0</v>
      </c>
      <c r="H76" s="29">
        <v>0</v>
      </c>
      <c r="I76" s="30"/>
      <c r="J76" s="51"/>
      <c r="K76" s="51"/>
      <c r="L76" s="51"/>
      <c r="M76" s="30">
        <v>0</v>
      </c>
      <c r="N76" s="51">
        <v>50</v>
      </c>
      <c r="O76" s="51">
        <f t="shared" si="7"/>
        <v>50</v>
      </c>
    </row>
    <row r="77" spans="1:16" ht="33.75" x14ac:dyDescent="0.2">
      <c r="A77" s="24" t="s">
        <v>0</v>
      </c>
      <c r="B77" s="25">
        <v>4230131</v>
      </c>
      <c r="C77" s="130" t="s">
        <v>7</v>
      </c>
      <c r="D77" s="25" t="s">
        <v>2</v>
      </c>
      <c r="E77" s="25" t="s">
        <v>2</v>
      </c>
      <c r="F77" s="131" t="s">
        <v>70</v>
      </c>
      <c r="G77" s="26">
        <v>0</v>
      </c>
      <c r="H77" s="26">
        <v>0</v>
      </c>
      <c r="I77" s="23"/>
      <c r="J77" s="52"/>
      <c r="K77" s="52"/>
      <c r="L77" s="52"/>
      <c r="M77" s="23">
        <v>0</v>
      </c>
      <c r="N77" s="52">
        <f t="shared" ref="N77" si="12">+N78</f>
        <v>50</v>
      </c>
      <c r="O77" s="52">
        <f t="shared" si="7"/>
        <v>50</v>
      </c>
      <c r="P77" s="6" t="s">
        <v>145</v>
      </c>
    </row>
    <row r="78" spans="1:16" ht="13.5" thickBot="1" x14ac:dyDescent="0.25">
      <c r="A78" s="132"/>
      <c r="B78" s="133"/>
      <c r="C78" s="134"/>
      <c r="D78" s="133">
        <v>3419</v>
      </c>
      <c r="E78" s="133">
        <v>5222</v>
      </c>
      <c r="F78" s="135" t="s">
        <v>16</v>
      </c>
      <c r="G78" s="29">
        <v>0</v>
      </c>
      <c r="H78" s="29">
        <v>0</v>
      </c>
      <c r="I78" s="30"/>
      <c r="J78" s="51"/>
      <c r="K78" s="51"/>
      <c r="L78" s="51"/>
      <c r="M78" s="30">
        <v>0</v>
      </c>
      <c r="N78" s="51">
        <v>50</v>
      </c>
      <c r="O78" s="51">
        <f t="shared" si="7"/>
        <v>50</v>
      </c>
    </row>
    <row r="79" spans="1:16" ht="22.5" x14ac:dyDescent="0.2">
      <c r="A79" s="24" t="s">
        <v>0</v>
      </c>
      <c r="B79" s="25">
        <v>4230132</v>
      </c>
      <c r="C79" s="130" t="s">
        <v>7</v>
      </c>
      <c r="D79" s="25" t="s">
        <v>2</v>
      </c>
      <c r="E79" s="25" t="s">
        <v>2</v>
      </c>
      <c r="F79" s="131" t="s">
        <v>71</v>
      </c>
      <c r="G79" s="26">
        <v>0</v>
      </c>
      <c r="H79" s="26">
        <v>0</v>
      </c>
      <c r="I79" s="23"/>
      <c r="J79" s="52"/>
      <c r="K79" s="52"/>
      <c r="L79" s="52"/>
      <c r="M79" s="23">
        <v>0</v>
      </c>
      <c r="N79" s="52">
        <f t="shared" ref="N79" si="13">+N80</f>
        <v>57.5</v>
      </c>
      <c r="O79" s="52">
        <f t="shared" si="7"/>
        <v>57.5</v>
      </c>
      <c r="P79" s="6" t="s">
        <v>145</v>
      </c>
    </row>
    <row r="80" spans="1:16" ht="13.5" thickBot="1" x14ac:dyDescent="0.25">
      <c r="A80" s="132"/>
      <c r="B80" s="133"/>
      <c r="C80" s="134"/>
      <c r="D80" s="133">
        <v>3419</v>
      </c>
      <c r="E80" s="133">
        <v>5222</v>
      </c>
      <c r="F80" s="135" t="s">
        <v>16</v>
      </c>
      <c r="G80" s="29">
        <v>0</v>
      </c>
      <c r="H80" s="29">
        <v>0</v>
      </c>
      <c r="I80" s="30"/>
      <c r="J80" s="51"/>
      <c r="K80" s="51"/>
      <c r="L80" s="51"/>
      <c r="M80" s="30">
        <v>0</v>
      </c>
      <c r="N80" s="51">
        <v>57.5</v>
      </c>
      <c r="O80" s="51">
        <f t="shared" si="7"/>
        <v>57.5</v>
      </c>
    </row>
    <row r="81" spans="1:16" ht="22.5" x14ac:dyDescent="0.2">
      <c r="A81" s="24" t="s">
        <v>0</v>
      </c>
      <c r="B81" s="25">
        <v>4230133</v>
      </c>
      <c r="C81" s="130" t="s">
        <v>7</v>
      </c>
      <c r="D81" s="25" t="s">
        <v>2</v>
      </c>
      <c r="E81" s="25" t="s">
        <v>2</v>
      </c>
      <c r="F81" s="131" t="s">
        <v>72</v>
      </c>
      <c r="G81" s="26">
        <v>0</v>
      </c>
      <c r="H81" s="26">
        <v>0</v>
      </c>
      <c r="I81" s="23"/>
      <c r="J81" s="52"/>
      <c r="K81" s="52"/>
      <c r="L81" s="52"/>
      <c r="M81" s="23">
        <v>0</v>
      </c>
      <c r="N81" s="52">
        <f t="shared" ref="N81" si="14">+N82</f>
        <v>50</v>
      </c>
      <c r="O81" s="52">
        <f t="shared" si="7"/>
        <v>50</v>
      </c>
      <c r="P81" s="6" t="s">
        <v>145</v>
      </c>
    </row>
    <row r="82" spans="1:16" ht="13.5" thickBot="1" x14ac:dyDescent="0.25">
      <c r="A82" s="132"/>
      <c r="B82" s="133"/>
      <c r="C82" s="134"/>
      <c r="D82" s="133">
        <v>3419</v>
      </c>
      <c r="E82" s="133">
        <v>5222</v>
      </c>
      <c r="F82" s="135" t="s">
        <v>16</v>
      </c>
      <c r="G82" s="29">
        <v>0</v>
      </c>
      <c r="H82" s="29">
        <v>0</v>
      </c>
      <c r="I82" s="30"/>
      <c r="J82" s="51"/>
      <c r="K82" s="51"/>
      <c r="L82" s="51"/>
      <c r="M82" s="30">
        <v>0</v>
      </c>
      <c r="N82" s="51">
        <v>50</v>
      </c>
      <c r="O82" s="51">
        <f t="shared" si="7"/>
        <v>50</v>
      </c>
    </row>
    <row r="83" spans="1:16" x14ac:dyDescent="0.2">
      <c r="A83" s="24" t="s">
        <v>0</v>
      </c>
      <c r="B83" s="25">
        <v>4230134</v>
      </c>
      <c r="C83" s="130" t="s">
        <v>7</v>
      </c>
      <c r="D83" s="25" t="s">
        <v>2</v>
      </c>
      <c r="E83" s="25" t="s">
        <v>2</v>
      </c>
      <c r="F83" s="131" t="s">
        <v>73</v>
      </c>
      <c r="G83" s="26">
        <v>0</v>
      </c>
      <c r="H83" s="26">
        <v>0</v>
      </c>
      <c r="I83" s="23"/>
      <c r="J83" s="52"/>
      <c r="K83" s="52"/>
      <c r="L83" s="52"/>
      <c r="M83" s="23">
        <v>0</v>
      </c>
      <c r="N83" s="52">
        <f t="shared" ref="N83" si="15">+N84</f>
        <v>75</v>
      </c>
      <c r="O83" s="52">
        <f t="shared" si="7"/>
        <v>75</v>
      </c>
      <c r="P83" s="6" t="s">
        <v>145</v>
      </c>
    </row>
    <row r="84" spans="1:16" ht="13.5" thickBot="1" x14ac:dyDescent="0.25">
      <c r="A84" s="132"/>
      <c r="B84" s="133"/>
      <c r="C84" s="134"/>
      <c r="D84" s="133">
        <v>3419</v>
      </c>
      <c r="E84" s="133">
        <v>5222</v>
      </c>
      <c r="F84" s="135" t="s">
        <v>16</v>
      </c>
      <c r="G84" s="29">
        <v>0</v>
      </c>
      <c r="H84" s="29">
        <v>0</v>
      </c>
      <c r="I84" s="30"/>
      <c r="J84" s="51"/>
      <c r="K84" s="51"/>
      <c r="L84" s="51"/>
      <c r="M84" s="30">
        <v>0</v>
      </c>
      <c r="N84" s="51">
        <v>75</v>
      </c>
      <c r="O84" s="51">
        <f t="shared" si="7"/>
        <v>75</v>
      </c>
    </row>
    <row r="85" spans="1:16" x14ac:dyDescent="0.2">
      <c r="A85" s="24" t="s">
        <v>0</v>
      </c>
      <c r="B85" s="25">
        <v>4230135</v>
      </c>
      <c r="C85" s="130" t="s">
        <v>7</v>
      </c>
      <c r="D85" s="25" t="s">
        <v>2</v>
      </c>
      <c r="E85" s="25" t="s">
        <v>2</v>
      </c>
      <c r="F85" s="131" t="s">
        <v>74</v>
      </c>
      <c r="G85" s="26">
        <v>0</v>
      </c>
      <c r="H85" s="26">
        <v>0</v>
      </c>
      <c r="I85" s="23"/>
      <c r="J85" s="52"/>
      <c r="K85" s="52"/>
      <c r="L85" s="52"/>
      <c r="M85" s="23">
        <v>0</v>
      </c>
      <c r="N85" s="52">
        <f t="shared" ref="N85" si="16">+N86</f>
        <v>50</v>
      </c>
      <c r="O85" s="52">
        <f t="shared" si="7"/>
        <v>50</v>
      </c>
      <c r="P85" s="6" t="s">
        <v>145</v>
      </c>
    </row>
    <row r="86" spans="1:16" ht="13.5" thickBot="1" x14ac:dyDescent="0.25">
      <c r="A86" s="132"/>
      <c r="B86" s="133"/>
      <c r="C86" s="134"/>
      <c r="D86" s="133">
        <v>3419</v>
      </c>
      <c r="E86" s="133">
        <v>5222</v>
      </c>
      <c r="F86" s="135" t="s">
        <v>16</v>
      </c>
      <c r="G86" s="29">
        <v>0</v>
      </c>
      <c r="H86" s="29">
        <v>0</v>
      </c>
      <c r="I86" s="30"/>
      <c r="J86" s="51"/>
      <c r="K86" s="51"/>
      <c r="L86" s="51"/>
      <c r="M86" s="30">
        <v>0</v>
      </c>
      <c r="N86" s="51">
        <v>50</v>
      </c>
      <c r="O86" s="51">
        <f t="shared" si="7"/>
        <v>50</v>
      </c>
    </row>
    <row r="87" spans="1:16" ht="22.5" x14ac:dyDescent="0.2">
      <c r="A87" s="24" t="s">
        <v>0</v>
      </c>
      <c r="B87" s="25">
        <v>4230136</v>
      </c>
      <c r="C87" s="130" t="s">
        <v>7</v>
      </c>
      <c r="D87" s="25" t="s">
        <v>2</v>
      </c>
      <c r="E87" s="25" t="s">
        <v>2</v>
      </c>
      <c r="F87" s="131" t="s">
        <v>75</v>
      </c>
      <c r="G87" s="26">
        <v>0</v>
      </c>
      <c r="H87" s="26">
        <v>0</v>
      </c>
      <c r="I87" s="23"/>
      <c r="J87" s="52"/>
      <c r="K87" s="52"/>
      <c r="L87" s="52"/>
      <c r="M87" s="23">
        <v>0</v>
      </c>
      <c r="N87" s="52">
        <f t="shared" ref="N87" si="17">+N88</f>
        <v>50</v>
      </c>
      <c r="O87" s="52">
        <f t="shared" si="7"/>
        <v>50</v>
      </c>
      <c r="P87" s="6" t="s">
        <v>145</v>
      </c>
    </row>
    <row r="88" spans="1:16" ht="13.5" thickBot="1" x14ac:dyDescent="0.25">
      <c r="A88" s="132"/>
      <c r="B88" s="133"/>
      <c r="C88" s="134"/>
      <c r="D88" s="133">
        <v>3419</v>
      </c>
      <c r="E88" s="133">
        <v>5222</v>
      </c>
      <c r="F88" s="135" t="s">
        <v>16</v>
      </c>
      <c r="G88" s="29">
        <v>0</v>
      </c>
      <c r="H88" s="29">
        <v>0</v>
      </c>
      <c r="I88" s="30"/>
      <c r="J88" s="51"/>
      <c r="K88" s="51"/>
      <c r="L88" s="51"/>
      <c r="M88" s="30">
        <v>0</v>
      </c>
      <c r="N88" s="51">
        <v>50</v>
      </c>
      <c r="O88" s="51">
        <f t="shared" si="7"/>
        <v>50</v>
      </c>
    </row>
    <row r="89" spans="1:16" x14ac:dyDescent="0.2">
      <c r="A89" s="24" t="s">
        <v>0</v>
      </c>
      <c r="B89" s="25">
        <v>4230137</v>
      </c>
      <c r="C89" s="130" t="s">
        <v>7</v>
      </c>
      <c r="D89" s="25" t="s">
        <v>2</v>
      </c>
      <c r="E89" s="25" t="s">
        <v>2</v>
      </c>
      <c r="F89" s="131" t="s">
        <v>76</v>
      </c>
      <c r="G89" s="26">
        <v>0</v>
      </c>
      <c r="H89" s="26">
        <v>0</v>
      </c>
      <c r="I89" s="23"/>
      <c r="J89" s="52"/>
      <c r="K89" s="52"/>
      <c r="L89" s="52"/>
      <c r="M89" s="23">
        <v>0</v>
      </c>
      <c r="N89" s="52">
        <f t="shared" ref="N89" si="18">+N90</f>
        <v>50</v>
      </c>
      <c r="O89" s="52">
        <f t="shared" si="7"/>
        <v>50</v>
      </c>
      <c r="P89" s="6" t="s">
        <v>145</v>
      </c>
    </row>
    <row r="90" spans="1:16" ht="13.5" thickBot="1" x14ac:dyDescent="0.25">
      <c r="A90" s="132"/>
      <c r="B90" s="133"/>
      <c r="C90" s="134"/>
      <c r="D90" s="133">
        <v>3419</v>
      </c>
      <c r="E90" s="133">
        <v>5222</v>
      </c>
      <c r="F90" s="135" t="s">
        <v>16</v>
      </c>
      <c r="G90" s="29">
        <v>0</v>
      </c>
      <c r="H90" s="29">
        <v>0</v>
      </c>
      <c r="I90" s="30"/>
      <c r="J90" s="51"/>
      <c r="K90" s="51"/>
      <c r="L90" s="51"/>
      <c r="M90" s="30">
        <v>0</v>
      </c>
      <c r="N90" s="51">
        <v>50</v>
      </c>
      <c r="O90" s="51">
        <f t="shared" si="7"/>
        <v>50</v>
      </c>
    </row>
    <row r="91" spans="1:16" ht="22.5" x14ac:dyDescent="0.2">
      <c r="A91" s="24" t="s">
        <v>0</v>
      </c>
      <c r="B91" s="25">
        <v>4230138</v>
      </c>
      <c r="C91" s="130" t="s">
        <v>7</v>
      </c>
      <c r="D91" s="25" t="s">
        <v>2</v>
      </c>
      <c r="E91" s="25" t="s">
        <v>2</v>
      </c>
      <c r="F91" s="131" t="s">
        <v>77</v>
      </c>
      <c r="G91" s="26">
        <v>0</v>
      </c>
      <c r="H91" s="26">
        <v>0</v>
      </c>
      <c r="I91" s="23"/>
      <c r="J91" s="52"/>
      <c r="K91" s="52"/>
      <c r="L91" s="52"/>
      <c r="M91" s="23">
        <v>0</v>
      </c>
      <c r="N91" s="52">
        <f t="shared" ref="N91" si="19">+N92</f>
        <v>50</v>
      </c>
      <c r="O91" s="52">
        <f t="shared" si="7"/>
        <v>50</v>
      </c>
      <c r="P91" s="6" t="s">
        <v>145</v>
      </c>
    </row>
    <row r="92" spans="1:16" ht="13.5" thickBot="1" x14ac:dyDescent="0.25">
      <c r="A92" s="132"/>
      <c r="B92" s="133"/>
      <c r="C92" s="134"/>
      <c r="D92" s="133">
        <v>3419</v>
      </c>
      <c r="E92" s="133">
        <v>5222</v>
      </c>
      <c r="F92" s="135" t="s">
        <v>16</v>
      </c>
      <c r="G92" s="29">
        <v>0</v>
      </c>
      <c r="H92" s="29">
        <v>0</v>
      </c>
      <c r="I92" s="30"/>
      <c r="J92" s="51"/>
      <c r="K92" s="51"/>
      <c r="L92" s="51"/>
      <c r="M92" s="30">
        <v>0</v>
      </c>
      <c r="N92" s="51">
        <v>50</v>
      </c>
      <c r="O92" s="51">
        <f t="shared" si="7"/>
        <v>50</v>
      </c>
    </row>
    <row r="93" spans="1:16" ht="22.5" x14ac:dyDescent="0.2">
      <c r="A93" s="24" t="s">
        <v>0</v>
      </c>
      <c r="B93" s="25">
        <v>4230139</v>
      </c>
      <c r="C93" s="130" t="s">
        <v>7</v>
      </c>
      <c r="D93" s="25" t="s">
        <v>2</v>
      </c>
      <c r="E93" s="25" t="s">
        <v>2</v>
      </c>
      <c r="F93" s="131" t="s">
        <v>78</v>
      </c>
      <c r="G93" s="26">
        <v>0</v>
      </c>
      <c r="H93" s="26">
        <v>0</v>
      </c>
      <c r="I93" s="23"/>
      <c r="J93" s="52"/>
      <c r="K93" s="52"/>
      <c r="L93" s="52"/>
      <c r="M93" s="23">
        <v>0</v>
      </c>
      <c r="N93" s="52">
        <f t="shared" ref="N93" si="20">+N94</f>
        <v>50</v>
      </c>
      <c r="O93" s="52">
        <f t="shared" si="7"/>
        <v>50</v>
      </c>
      <c r="P93" s="6" t="s">
        <v>145</v>
      </c>
    </row>
    <row r="94" spans="1:16" ht="13.5" thickBot="1" x14ac:dyDescent="0.25">
      <c r="A94" s="132"/>
      <c r="B94" s="133"/>
      <c r="C94" s="134"/>
      <c r="D94" s="133">
        <v>3419</v>
      </c>
      <c r="E94" s="133">
        <v>5222</v>
      </c>
      <c r="F94" s="135" t="s">
        <v>16</v>
      </c>
      <c r="G94" s="29">
        <v>0</v>
      </c>
      <c r="H94" s="29">
        <v>0</v>
      </c>
      <c r="I94" s="30"/>
      <c r="J94" s="51"/>
      <c r="K94" s="51"/>
      <c r="L94" s="51"/>
      <c r="M94" s="30">
        <v>0</v>
      </c>
      <c r="N94" s="51">
        <v>50</v>
      </c>
      <c r="O94" s="51">
        <f t="shared" si="7"/>
        <v>50</v>
      </c>
    </row>
    <row r="95" spans="1:16" ht="22.5" x14ac:dyDescent="0.2">
      <c r="A95" s="24" t="s">
        <v>0</v>
      </c>
      <c r="B95" s="25">
        <v>4230140</v>
      </c>
      <c r="C95" s="130" t="s">
        <v>7</v>
      </c>
      <c r="D95" s="25" t="s">
        <v>2</v>
      </c>
      <c r="E95" s="25" t="s">
        <v>2</v>
      </c>
      <c r="F95" s="131" t="s">
        <v>79</v>
      </c>
      <c r="G95" s="26">
        <v>0</v>
      </c>
      <c r="H95" s="26">
        <v>0</v>
      </c>
      <c r="I95" s="23"/>
      <c r="J95" s="52"/>
      <c r="K95" s="52"/>
      <c r="L95" s="52"/>
      <c r="M95" s="23">
        <v>0</v>
      </c>
      <c r="N95" s="52">
        <f t="shared" ref="N95" si="21">+N96</f>
        <v>50</v>
      </c>
      <c r="O95" s="52">
        <f t="shared" si="7"/>
        <v>50</v>
      </c>
      <c r="P95" s="6" t="s">
        <v>145</v>
      </c>
    </row>
    <row r="96" spans="1:16" ht="13.5" thickBot="1" x14ac:dyDescent="0.25">
      <c r="A96" s="132"/>
      <c r="B96" s="133"/>
      <c r="C96" s="134"/>
      <c r="D96" s="133">
        <v>3419</v>
      </c>
      <c r="E96" s="133">
        <v>5222</v>
      </c>
      <c r="F96" s="135" t="s">
        <v>16</v>
      </c>
      <c r="G96" s="29">
        <v>0</v>
      </c>
      <c r="H96" s="29">
        <v>0</v>
      </c>
      <c r="I96" s="30"/>
      <c r="J96" s="51"/>
      <c r="K96" s="51"/>
      <c r="L96" s="51"/>
      <c r="M96" s="30">
        <v>0</v>
      </c>
      <c r="N96" s="51">
        <v>50</v>
      </c>
      <c r="O96" s="51">
        <f t="shared" si="7"/>
        <v>50</v>
      </c>
    </row>
    <row r="97" spans="1:18" ht="33.75" x14ac:dyDescent="0.2">
      <c r="A97" s="24" t="s">
        <v>0</v>
      </c>
      <c r="B97" s="25">
        <v>4230141</v>
      </c>
      <c r="C97" s="130" t="s">
        <v>7</v>
      </c>
      <c r="D97" s="25" t="s">
        <v>2</v>
      </c>
      <c r="E97" s="25" t="s">
        <v>2</v>
      </c>
      <c r="F97" s="131" t="s">
        <v>80</v>
      </c>
      <c r="G97" s="26">
        <v>0</v>
      </c>
      <c r="H97" s="26">
        <v>0</v>
      </c>
      <c r="I97" s="23"/>
      <c r="J97" s="52"/>
      <c r="K97" s="52"/>
      <c r="L97" s="52"/>
      <c r="M97" s="23">
        <v>0</v>
      </c>
      <c r="N97" s="52">
        <f t="shared" ref="N97" si="22">+N98</f>
        <v>50</v>
      </c>
      <c r="O97" s="52">
        <f t="shared" si="7"/>
        <v>50</v>
      </c>
      <c r="P97" s="6" t="s">
        <v>145</v>
      </c>
    </row>
    <row r="98" spans="1:18" ht="13.5" thickBot="1" x14ac:dyDescent="0.25">
      <c r="A98" s="132"/>
      <c r="B98" s="133"/>
      <c r="C98" s="134"/>
      <c r="D98" s="133">
        <v>3419</v>
      </c>
      <c r="E98" s="133">
        <v>5222</v>
      </c>
      <c r="F98" s="135" t="s">
        <v>16</v>
      </c>
      <c r="G98" s="29">
        <v>0</v>
      </c>
      <c r="H98" s="29">
        <v>0</v>
      </c>
      <c r="I98" s="30"/>
      <c r="J98" s="51"/>
      <c r="K98" s="51"/>
      <c r="L98" s="51"/>
      <c r="M98" s="30">
        <v>0</v>
      </c>
      <c r="N98" s="51">
        <v>50</v>
      </c>
      <c r="O98" s="51">
        <f t="shared" si="7"/>
        <v>50</v>
      </c>
    </row>
    <row r="99" spans="1:18" x14ac:dyDescent="0.2">
      <c r="A99" s="24" t="s">
        <v>0</v>
      </c>
      <c r="B99" s="25">
        <v>4230142</v>
      </c>
      <c r="C99" s="130" t="s">
        <v>7</v>
      </c>
      <c r="D99" s="25" t="s">
        <v>2</v>
      </c>
      <c r="E99" s="25" t="s">
        <v>2</v>
      </c>
      <c r="F99" s="131" t="s">
        <v>146</v>
      </c>
      <c r="G99" s="26">
        <v>0</v>
      </c>
      <c r="H99" s="26">
        <v>0</v>
      </c>
      <c r="I99" s="23"/>
      <c r="J99" s="52"/>
      <c r="K99" s="52"/>
      <c r="L99" s="52"/>
      <c r="M99" s="23">
        <v>0</v>
      </c>
      <c r="N99" s="52">
        <f t="shared" ref="N99" si="23">+N100</f>
        <v>50</v>
      </c>
      <c r="O99" s="52">
        <f t="shared" si="7"/>
        <v>50</v>
      </c>
      <c r="P99" s="6" t="s">
        <v>145</v>
      </c>
      <c r="R99" s="64"/>
    </row>
    <row r="100" spans="1:18" ht="13.5" thickBot="1" x14ac:dyDescent="0.25">
      <c r="A100" s="132"/>
      <c r="B100" s="133"/>
      <c r="C100" s="134"/>
      <c r="D100" s="133">
        <v>3419</v>
      </c>
      <c r="E100" s="133">
        <v>5222</v>
      </c>
      <c r="F100" s="135" t="s">
        <v>16</v>
      </c>
      <c r="G100" s="29">
        <v>0</v>
      </c>
      <c r="H100" s="29">
        <v>0</v>
      </c>
      <c r="I100" s="30"/>
      <c r="J100" s="51"/>
      <c r="K100" s="51"/>
      <c r="L100" s="51"/>
      <c r="M100" s="30">
        <v>0</v>
      </c>
      <c r="N100" s="51">
        <v>50</v>
      </c>
      <c r="O100" s="51">
        <f t="shared" si="7"/>
        <v>50</v>
      </c>
    </row>
    <row r="101" spans="1:18" ht="22.5" x14ac:dyDescent="0.2">
      <c r="A101" s="24" t="s">
        <v>0</v>
      </c>
      <c r="B101" s="25">
        <v>4230143</v>
      </c>
      <c r="C101" s="130" t="s">
        <v>7</v>
      </c>
      <c r="D101" s="25" t="s">
        <v>2</v>
      </c>
      <c r="E101" s="25" t="s">
        <v>2</v>
      </c>
      <c r="F101" s="131" t="s">
        <v>81</v>
      </c>
      <c r="G101" s="26">
        <v>0</v>
      </c>
      <c r="H101" s="26">
        <v>0</v>
      </c>
      <c r="I101" s="23"/>
      <c r="J101" s="52"/>
      <c r="K101" s="52"/>
      <c r="L101" s="52"/>
      <c r="M101" s="23">
        <v>0</v>
      </c>
      <c r="N101" s="52">
        <f t="shared" ref="N101" si="24">+N102</f>
        <v>50</v>
      </c>
      <c r="O101" s="52">
        <f t="shared" si="7"/>
        <v>50</v>
      </c>
      <c r="P101" s="6" t="s">
        <v>145</v>
      </c>
      <c r="R101" s="61"/>
    </row>
    <row r="102" spans="1:18" ht="13.5" thickBot="1" x14ac:dyDescent="0.25">
      <c r="A102" s="132"/>
      <c r="B102" s="133"/>
      <c r="C102" s="134"/>
      <c r="D102" s="133">
        <v>3419</v>
      </c>
      <c r="E102" s="133">
        <v>5222</v>
      </c>
      <c r="F102" s="135" t="s">
        <v>16</v>
      </c>
      <c r="G102" s="29">
        <v>0</v>
      </c>
      <c r="H102" s="29">
        <v>0</v>
      </c>
      <c r="I102" s="30"/>
      <c r="J102" s="51"/>
      <c r="K102" s="51"/>
      <c r="L102" s="51"/>
      <c r="M102" s="30">
        <v>0</v>
      </c>
      <c r="N102" s="51">
        <v>50</v>
      </c>
      <c r="O102" s="51">
        <f t="shared" si="7"/>
        <v>50</v>
      </c>
    </row>
    <row r="103" spans="1:18" ht="24.6" customHeight="1" x14ac:dyDescent="0.2">
      <c r="A103" s="24" t="s">
        <v>0</v>
      </c>
      <c r="B103" s="25">
        <v>4230144</v>
      </c>
      <c r="C103" s="130">
        <v>4704</v>
      </c>
      <c r="D103" s="25" t="s">
        <v>2</v>
      </c>
      <c r="E103" s="25" t="s">
        <v>2</v>
      </c>
      <c r="F103" s="131" t="s">
        <v>179</v>
      </c>
      <c r="G103" s="26">
        <v>0</v>
      </c>
      <c r="H103" s="26">
        <v>0</v>
      </c>
      <c r="I103" s="23"/>
      <c r="J103" s="52"/>
      <c r="K103" s="52"/>
      <c r="L103" s="52"/>
      <c r="M103" s="23">
        <v>0</v>
      </c>
      <c r="N103" s="52">
        <f t="shared" ref="N103" si="25">+N104</f>
        <v>150</v>
      </c>
      <c r="O103" s="52">
        <f t="shared" si="7"/>
        <v>150</v>
      </c>
      <c r="P103" s="6" t="s">
        <v>145</v>
      </c>
      <c r="R103" s="61"/>
    </row>
    <row r="104" spans="1:18" ht="13.5" thickBot="1" x14ac:dyDescent="0.25">
      <c r="A104" s="132"/>
      <c r="B104" s="133"/>
      <c r="C104" s="134"/>
      <c r="D104" s="133">
        <v>3419</v>
      </c>
      <c r="E104" s="133">
        <v>5321</v>
      </c>
      <c r="F104" s="135" t="s">
        <v>17</v>
      </c>
      <c r="G104" s="29">
        <v>0</v>
      </c>
      <c r="H104" s="29">
        <v>0</v>
      </c>
      <c r="I104" s="30"/>
      <c r="J104" s="51"/>
      <c r="K104" s="51"/>
      <c r="L104" s="51"/>
      <c r="M104" s="30">
        <v>0</v>
      </c>
      <c r="N104" s="51">
        <v>150</v>
      </c>
      <c r="O104" s="51">
        <f t="shared" si="7"/>
        <v>150</v>
      </c>
    </row>
    <row r="105" spans="1:18" x14ac:dyDescent="0.2">
      <c r="A105" s="24" t="s">
        <v>0</v>
      </c>
      <c r="B105" s="25">
        <v>4230145</v>
      </c>
      <c r="C105" s="130" t="s">
        <v>7</v>
      </c>
      <c r="D105" s="25" t="s">
        <v>2</v>
      </c>
      <c r="E105" s="25" t="s">
        <v>2</v>
      </c>
      <c r="F105" s="131" t="s">
        <v>82</v>
      </c>
      <c r="G105" s="26">
        <v>0</v>
      </c>
      <c r="H105" s="26">
        <v>0</v>
      </c>
      <c r="I105" s="23"/>
      <c r="J105" s="52"/>
      <c r="K105" s="52"/>
      <c r="L105" s="52"/>
      <c r="M105" s="23">
        <v>0</v>
      </c>
      <c r="N105" s="52">
        <f t="shared" ref="N105" si="26">+N106</f>
        <v>50</v>
      </c>
      <c r="O105" s="52">
        <f t="shared" si="7"/>
        <v>50</v>
      </c>
      <c r="P105" s="6" t="s">
        <v>145</v>
      </c>
      <c r="R105" s="61"/>
    </row>
    <row r="106" spans="1:18" ht="13.5" thickBot="1" x14ac:dyDescent="0.25">
      <c r="A106" s="132"/>
      <c r="B106" s="133"/>
      <c r="C106" s="134"/>
      <c r="D106" s="133">
        <v>3419</v>
      </c>
      <c r="E106" s="133">
        <v>5222</v>
      </c>
      <c r="F106" s="135" t="s">
        <v>16</v>
      </c>
      <c r="G106" s="29">
        <v>0</v>
      </c>
      <c r="H106" s="29">
        <v>0</v>
      </c>
      <c r="I106" s="30"/>
      <c r="J106" s="51"/>
      <c r="K106" s="51"/>
      <c r="L106" s="51"/>
      <c r="M106" s="30">
        <v>0</v>
      </c>
      <c r="N106" s="51">
        <v>50</v>
      </c>
      <c r="O106" s="51">
        <f t="shared" si="7"/>
        <v>50</v>
      </c>
    </row>
    <row r="107" spans="1:18" ht="22.5" x14ac:dyDescent="0.2">
      <c r="A107" s="24" t="s">
        <v>0</v>
      </c>
      <c r="B107" s="25">
        <v>4230146</v>
      </c>
      <c r="C107" s="130" t="s">
        <v>7</v>
      </c>
      <c r="D107" s="25" t="s">
        <v>2</v>
      </c>
      <c r="E107" s="25" t="s">
        <v>2</v>
      </c>
      <c r="F107" s="131" t="s">
        <v>83</v>
      </c>
      <c r="G107" s="26">
        <v>0</v>
      </c>
      <c r="H107" s="26">
        <v>0</v>
      </c>
      <c r="I107" s="23"/>
      <c r="J107" s="52"/>
      <c r="K107" s="52"/>
      <c r="L107" s="52"/>
      <c r="M107" s="23">
        <v>0</v>
      </c>
      <c r="N107" s="52">
        <f t="shared" ref="N107" si="27">+N108</f>
        <v>50</v>
      </c>
      <c r="O107" s="52">
        <f t="shared" si="7"/>
        <v>50</v>
      </c>
      <c r="P107" s="6" t="s">
        <v>145</v>
      </c>
      <c r="R107" s="61"/>
    </row>
    <row r="108" spans="1:18" ht="13.5" thickBot="1" x14ac:dyDescent="0.25">
      <c r="A108" s="132"/>
      <c r="B108" s="133"/>
      <c r="C108" s="134"/>
      <c r="D108" s="133">
        <v>3419</v>
      </c>
      <c r="E108" s="133">
        <v>5222</v>
      </c>
      <c r="F108" s="135" t="s">
        <v>16</v>
      </c>
      <c r="G108" s="29">
        <v>0</v>
      </c>
      <c r="H108" s="29">
        <v>0</v>
      </c>
      <c r="I108" s="30"/>
      <c r="J108" s="51"/>
      <c r="K108" s="51"/>
      <c r="L108" s="51"/>
      <c r="M108" s="30">
        <v>0</v>
      </c>
      <c r="N108" s="51">
        <v>50</v>
      </c>
      <c r="O108" s="51">
        <f t="shared" si="7"/>
        <v>50</v>
      </c>
    </row>
    <row r="109" spans="1:18" ht="22.5" x14ac:dyDescent="0.2">
      <c r="A109" s="24" t="s">
        <v>0</v>
      </c>
      <c r="B109" s="25">
        <v>4230147</v>
      </c>
      <c r="C109" s="130" t="s">
        <v>7</v>
      </c>
      <c r="D109" s="25" t="s">
        <v>2</v>
      </c>
      <c r="E109" s="25" t="s">
        <v>2</v>
      </c>
      <c r="F109" s="131" t="s">
        <v>84</v>
      </c>
      <c r="G109" s="26">
        <v>0</v>
      </c>
      <c r="H109" s="26">
        <v>0</v>
      </c>
      <c r="I109" s="23"/>
      <c r="J109" s="52"/>
      <c r="K109" s="52"/>
      <c r="L109" s="52"/>
      <c r="M109" s="23">
        <v>0</v>
      </c>
      <c r="N109" s="52">
        <f t="shared" ref="N109" si="28">+N110</f>
        <v>50</v>
      </c>
      <c r="O109" s="52">
        <f t="shared" si="7"/>
        <v>50</v>
      </c>
      <c r="P109" s="6" t="s">
        <v>145</v>
      </c>
      <c r="R109" s="61"/>
    </row>
    <row r="110" spans="1:18" ht="13.5" thickBot="1" x14ac:dyDescent="0.25">
      <c r="A110" s="132"/>
      <c r="B110" s="133"/>
      <c r="C110" s="134"/>
      <c r="D110" s="133">
        <v>3419</v>
      </c>
      <c r="E110" s="133">
        <v>5212</v>
      </c>
      <c r="F110" s="135" t="s">
        <v>61</v>
      </c>
      <c r="G110" s="29">
        <v>0</v>
      </c>
      <c r="H110" s="29">
        <v>0</v>
      </c>
      <c r="I110" s="30"/>
      <c r="J110" s="51"/>
      <c r="K110" s="51"/>
      <c r="L110" s="51"/>
      <c r="M110" s="30">
        <v>0</v>
      </c>
      <c r="N110" s="51">
        <v>50</v>
      </c>
      <c r="O110" s="51">
        <f t="shared" si="7"/>
        <v>50</v>
      </c>
    </row>
    <row r="111" spans="1:18" ht="22.5" x14ac:dyDescent="0.2">
      <c r="A111" s="24" t="s">
        <v>0</v>
      </c>
      <c r="B111" s="25">
        <v>4230148</v>
      </c>
      <c r="C111" s="130" t="s">
        <v>7</v>
      </c>
      <c r="D111" s="25" t="s">
        <v>2</v>
      </c>
      <c r="E111" s="25" t="s">
        <v>2</v>
      </c>
      <c r="F111" s="131" t="s">
        <v>85</v>
      </c>
      <c r="G111" s="26">
        <v>0</v>
      </c>
      <c r="H111" s="26">
        <v>0</v>
      </c>
      <c r="I111" s="23"/>
      <c r="J111" s="52"/>
      <c r="K111" s="52"/>
      <c r="L111" s="52"/>
      <c r="M111" s="23">
        <v>0</v>
      </c>
      <c r="N111" s="52">
        <f t="shared" ref="N111" si="29">+N112</f>
        <v>65</v>
      </c>
      <c r="O111" s="52">
        <f t="shared" si="7"/>
        <v>65</v>
      </c>
      <c r="P111" s="6" t="s">
        <v>145</v>
      </c>
      <c r="R111" s="61"/>
    </row>
    <row r="112" spans="1:18" ht="13.5" thickBot="1" x14ac:dyDescent="0.25">
      <c r="A112" s="132"/>
      <c r="B112" s="133"/>
      <c r="C112" s="134"/>
      <c r="D112" s="133">
        <v>3419</v>
      </c>
      <c r="E112" s="133">
        <v>5213</v>
      </c>
      <c r="F112" s="135" t="s">
        <v>62</v>
      </c>
      <c r="G112" s="29">
        <v>0</v>
      </c>
      <c r="H112" s="29">
        <v>0</v>
      </c>
      <c r="I112" s="30"/>
      <c r="J112" s="51"/>
      <c r="K112" s="51"/>
      <c r="L112" s="51"/>
      <c r="M112" s="30">
        <v>0</v>
      </c>
      <c r="N112" s="51">
        <v>65</v>
      </c>
      <c r="O112" s="51">
        <f t="shared" si="7"/>
        <v>65</v>
      </c>
    </row>
    <row r="113" spans="1:18" ht="22.5" x14ac:dyDescent="0.2">
      <c r="A113" s="24" t="s">
        <v>0</v>
      </c>
      <c r="B113" s="25">
        <v>4230149</v>
      </c>
      <c r="C113" s="130" t="s">
        <v>7</v>
      </c>
      <c r="D113" s="25" t="s">
        <v>2</v>
      </c>
      <c r="E113" s="25" t="s">
        <v>2</v>
      </c>
      <c r="F113" s="131" t="s">
        <v>86</v>
      </c>
      <c r="G113" s="26">
        <v>0</v>
      </c>
      <c r="H113" s="26">
        <v>0</v>
      </c>
      <c r="I113" s="23"/>
      <c r="J113" s="52"/>
      <c r="K113" s="52"/>
      <c r="L113" s="52"/>
      <c r="M113" s="23">
        <v>0</v>
      </c>
      <c r="N113" s="52">
        <f t="shared" ref="N113" si="30">+N114</f>
        <v>50</v>
      </c>
      <c r="O113" s="52">
        <f t="shared" si="7"/>
        <v>50</v>
      </c>
      <c r="P113" s="6" t="s">
        <v>145</v>
      </c>
      <c r="R113" s="61"/>
    </row>
    <row r="114" spans="1:18" ht="13.5" thickBot="1" x14ac:dyDescent="0.25">
      <c r="A114" s="132"/>
      <c r="B114" s="133"/>
      <c r="C114" s="134"/>
      <c r="D114" s="133">
        <v>3419</v>
      </c>
      <c r="E114" s="133">
        <v>5222</v>
      </c>
      <c r="F114" s="135" t="s">
        <v>16</v>
      </c>
      <c r="G114" s="29">
        <v>0</v>
      </c>
      <c r="H114" s="29">
        <v>0</v>
      </c>
      <c r="I114" s="30"/>
      <c r="J114" s="51"/>
      <c r="K114" s="51"/>
      <c r="L114" s="51"/>
      <c r="M114" s="30">
        <v>0</v>
      </c>
      <c r="N114" s="51">
        <v>50</v>
      </c>
      <c r="O114" s="51">
        <f t="shared" si="7"/>
        <v>50</v>
      </c>
    </row>
    <row r="115" spans="1:18" ht="22.5" x14ac:dyDescent="0.2">
      <c r="A115" s="24" t="s">
        <v>0</v>
      </c>
      <c r="B115" s="25">
        <v>4230150</v>
      </c>
      <c r="C115" s="130" t="s">
        <v>7</v>
      </c>
      <c r="D115" s="25" t="s">
        <v>2</v>
      </c>
      <c r="E115" s="25" t="s">
        <v>2</v>
      </c>
      <c r="F115" s="131" t="s">
        <v>87</v>
      </c>
      <c r="G115" s="26">
        <v>0</v>
      </c>
      <c r="H115" s="26">
        <v>0</v>
      </c>
      <c r="I115" s="23"/>
      <c r="J115" s="52"/>
      <c r="K115" s="52"/>
      <c r="L115" s="52"/>
      <c r="M115" s="23">
        <v>0</v>
      </c>
      <c r="N115" s="52">
        <f t="shared" ref="N115" si="31">+N116</f>
        <v>50</v>
      </c>
      <c r="O115" s="52">
        <f t="shared" si="7"/>
        <v>50</v>
      </c>
      <c r="P115" s="6" t="s">
        <v>145</v>
      </c>
      <c r="R115" s="61"/>
    </row>
    <row r="116" spans="1:18" ht="13.5" thickBot="1" x14ac:dyDescent="0.25">
      <c r="A116" s="132"/>
      <c r="B116" s="133"/>
      <c r="C116" s="134"/>
      <c r="D116" s="133">
        <v>3419</v>
      </c>
      <c r="E116" s="133">
        <v>5222</v>
      </c>
      <c r="F116" s="135" t="s">
        <v>16</v>
      </c>
      <c r="G116" s="29">
        <v>0</v>
      </c>
      <c r="H116" s="29">
        <v>0</v>
      </c>
      <c r="I116" s="30"/>
      <c r="J116" s="51"/>
      <c r="K116" s="51"/>
      <c r="L116" s="51"/>
      <c r="M116" s="30">
        <v>0</v>
      </c>
      <c r="N116" s="51">
        <v>50</v>
      </c>
      <c r="O116" s="51">
        <f t="shared" si="7"/>
        <v>50</v>
      </c>
    </row>
    <row r="117" spans="1:18" ht="23.45" customHeight="1" x14ac:dyDescent="0.2">
      <c r="A117" s="24" t="s">
        <v>0</v>
      </c>
      <c r="B117" s="25">
        <v>4230151</v>
      </c>
      <c r="C117" s="130">
        <v>5444</v>
      </c>
      <c r="D117" s="25" t="s">
        <v>2</v>
      </c>
      <c r="E117" s="25" t="s">
        <v>2</v>
      </c>
      <c r="F117" s="131" t="s">
        <v>180</v>
      </c>
      <c r="G117" s="26">
        <v>0</v>
      </c>
      <c r="H117" s="26">
        <v>0</v>
      </c>
      <c r="I117" s="23"/>
      <c r="J117" s="52"/>
      <c r="K117" s="52"/>
      <c r="L117" s="52"/>
      <c r="M117" s="23">
        <v>0</v>
      </c>
      <c r="N117" s="52">
        <f t="shared" ref="N117" si="32">+N118</f>
        <v>50</v>
      </c>
      <c r="O117" s="52">
        <f t="shared" si="7"/>
        <v>50</v>
      </c>
      <c r="P117" s="6" t="s">
        <v>145</v>
      </c>
      <c r="R117" s="61"/>
    </row>
    <row r="118" spans="1:18" ht="13.5" thickBot="1" x14ac:dyDescent="0.25">
      <c r="A118" s="132"/>
      <c r="B118" s="133"/>
      <c r="C118" s="134"/>
      <c r="D118" s="133">
        <v>3419</v>
      </c>
      <c r="E118" s="133">
        <v>5321</v>
      </c>
      <c r="F118" s="135" t="s">
        <v>17</v>
      </c>
      <c r="G118" s="29">
        <v>0</v>
      </c>
      <c r="H118" s="29">
        <v>0</v>
      </c>
      <c r="I118" s="30"/>
      <c r="J118" s="51"/>
      <c r="K118" s="51"/>
      <c r="L118" s="51"/>
      <c r="M118" s="30">
        <v>0</v>
      </c>
      <c r="N118" s="51">
        <v>50</v>
      </c>
      <c r="O118" s="51">
        <f t="shared" si="7"/>
        <v>50</v>
      </c>
    </row>
    <row r="119" spans="1:18" ht="22.5" x14ac:dyDescent="0.2">
      <c r="A119" s="24" t="s">
        <v>0</v>
      </c>
      <c r="B119" s="25">
        <v>4230152</v>
      </c>
      <c r="C119" s="130" t="s">
        <v>7</v>
      </c>
      <c r="D119" s="25" t="s">
        <v>2</v>
      </c>
      <c r="E119" s="25" t="s">
        <v>2</v>
      </c>
      <c r="F119" s="131" t="s">
        <v>88</v>
      </c>
      <c r="G119" s="26">
        <v>0</v>
      </c>
      <c r="H119" s="26">
        <v>0</v>
      </c>
      <c r="I119" s="23"/>
      <c r="J119" s="52"/>
      <c r="K119" s="52"/>
      <c r="L119" s="52"/>
      <c r="M119" s="23">
        <v>0</v>
      </c>
      <c r="N119" s="52">
        <f t="shared" ref="N119" si="33">+N120</f>
        <v>50</v>
      </c>
      <c r="O119" s="52">
        <f t="shared" si="7"/>
        <v>50</v>
      </c>
      <c r="P119" s="6" t="s">
        <v>145</v>
      </c>
      <c r="R119" s="61"/>
    </row>
    <row r="120" spans="1:18" ht="13.5" thickBot="1" x14ac:dyDescent="0.25">
      <c r="A120" s="132"/>
      <c r="B120" s="133"/>
      <c r="C120" s="134"/>
      <c r="D120" s="133">
        <v>3419</v>
      </c>
      <c r="E120" s="133">
        <v>5222</v>
      </c>
      <c r="F120" s="135" t="s">
        <v>16</v>
      </c>
      <c r="G120" s="29">
        <v>0</v>
      </c>
      <c r="H120" s="29">
        <v>0</v>
      </c>
      <c r="I120" s="30"/>
      <c r="J120" s="51"/>
      <c r="K120" s="51"/>
      <c r="L120" s="51"/>
      <c r="M120" s="30">
        <v>0</v>
      </c>
      <c r="N120" s="51">
        <v>50</v>
      </c>
      <c r="O120" s="51">
        <f t="shared" si="7"/>
        <v>50</v>
      </c>
    </row>
    <row r="121" spans="1:18" ht="33.75" x14ac:dyDescent="0.2">
      <c r="A121" s="24" t="s">
        <v>0</v>
      </c>
      <c r="B121" s="25">
        <v>4230153</v>
      </c>
      <c r="C121" s="130" t="s">
        <v>7</v>
      </c>
      <c r="D121" s="25" t="s">
        <v>2</v>
      </c>
      <c r="E121" s="25" t="s">
        <v>2</v>
      </c>
      <c r="F121" s="131" t="s">
        <v>89</v>
      </c>
      <c r="G121" s="26">
        <v>0</v>
      </c>
      <c r="H121" s="26">
        <v>0</v>
      </c>
      <c r="I121" s="23"/>
      <c r="J121" s="52"/>
      <c r="K121" s="52"/>
      <c r="L121" s="52"/>
      <c r="M121" s="23">
        <v>0</v>
      </c>
      <c r="N121" s="52">
        <f t="shared" ref="N121" si="34">+N122</f>
        <v>69.5</v>
      </c>
      <c r="O121" s="52">
        <f t="shared" si="7"/>
        <v>69.5</v>
      </c>
      <c r="P121" s="6" t="s">
        <v>145</v>
      </c>
      <c r="R121" s="61"/>
    </row>
    <row r="122" spans="1:18" ht="13.5" thickBot="1" x14ac:dyDescent="0.25">
      <c r="A122" s="132"/>
      <c r="B122" s="133"/>
      <c r="C122" s="134"/>
      <c r="D122" s="133">
        <v>3419</v>
      </c>
      <c r="E122" s="133">
        <v>5222</v>
      </c>
      <c r="F122" s="135" t="s">
        <v>16</v>
      </c>
      <c r="G122" s="29">
        <v>0</v>
      </c>
      <c r="H122" s="29">
        <v>0</v>
      </c>
      <c r="I122" s="30"/>
      <c r="J122" s="51"/>
      <c r="K122" s="51"/>
      <c r="L122" s="51"/>
      <c r="M122" s="30">
        <v>0</v>
      </c>
      <c r="N122" s="51">
        <v>69.5</v>
      </c>
      <c r="O122" s="51">
        <f t="shared" si="7"/>
        <v>69.5</v>
      </c>
    </row>
    <row r="123" spans="1:18" x14ac:dyDescent="0.2">
      <c r="A123" s="24" t="s">
        <v>0</v>
      </c>
      <c r="B123" s="25">
        <v>4230154</v>
      </c>
      <c r="C123" s="130" t="s">
        <v>7</v>
      </c>
      <c r="D123" s="25" t="s">
        <v>2</v>
      </c>
      <c r="E123" s="25" t="s">
        <v>2</v>
      </c>
      <c r="F123" s="131" t="s">
        <v>90</v>
      </c>
      <c r="G123" s="26">
        <v>0</v>
      </c>
      <c r="H123" s="26">
        <v>0</v>
      </c>
      <c r="I123" s="23"/>
      <c r="J123" s="52"/>
      <c r="K123" s="52"/>
      <c r="L123" s="52"/>
      <c r="M123" s="23">
        <v>0</v>
      </c>
      <c r="N123" s="52">
        <f t="shared" ref="N123" si="35">+N124</f>
        <v>100</v>
      </c>
      <c r="O123" s="52">
        <f t="shared" si="7"/>
        <v>100</v>
      </c>
      <c r="P123" s="6" t="s">
        <v>145</v>
      </c>
      <c r="R123" s="61"/>
    </row>
    <row r="124" spans="1:18" ht="13.5" thickBot="1" x14ac:dyDescent="0.25">
      <c r="A124" s="132"/>
      <c r="B124" s="133"/>
      <c r="C124" s="134"/>
      <c r="D124" s="133">
        <v>3419</v>
      </c>
      <c r="E124" s="133">
        <v>5222</v>
      </c>
      <c r="F124" s="135" t="s">
        <v>16</v>
      </c>
      <c r="G124" s="29">
        <v>0</v>
      </c>
      <c r="H124" s="29">
        <v>0</v>
      </c>
      <c r="I124" s="30"/>
      <c r="J124" s="51"/>
      <c r="K124" s="51"/>
      <c r="L124" s="51"/>
      <c r="M124" s="30">
        <v>0</v>
      </c>
      <c r="N124" s="51">
        <v>100</v>
      </c>
      <c r="O124" s="51">
        <f t="shared" si="7"/>
        <v>100</v>
      </c>
    </row>
    <row r="125" spans="1:18" ht="23.45" customHeight="1" x14ac:dyDescent="0.2">
      <c r="A125" s="24" t="s">
        <v>0</v>
      </c>
      <c r="B125" s="25">
        <v>4230155</v>
      </c>
      <c r="C125" s="130" t="s">
        <v>7</v>
      </c>
      <c r="D125" s="25" t="s">
        <v>2</v>
      </c>
      <c r="E125" s="25" t="s">
        <v>2</v>
      </c>
      <c r="F125" s="131" t="s">
        <v>91</v>
      </c>
      <c r="G125" s="26">
        <v>0</v>
      </c>
      <c r="H125" s="26">
        <v>0</v>
      </c>
      <c r="I125" s="23"/>
      <c r="J125" s="52"/>
      <c r="K125" s="52"/>
      <c r="L125" s="52"/>
      <c r="M125" s="23">
        <v>0</v>
      </c>
      <c r="N125" s="52">
        <f t="shared" ref="N125" si="36">+N126</f>
        <v>50</v>
      </c>
      <c r="O125" s="52">
        <f t="shared" si="7"/>
        <v>50</v>
      </c>
      <c r="P125" s="6" t="s">
        <v>145</v>
      </c>
      <c r="R125" s="61"/>
    </row>
    <row r="126" spans="1:18" ht="13.5" thickBot="1" x14ac:dyDescent="0.25">
      <c r="A126" s="132"/>
      <c r="B126" s="133"/>
      <c r="C126" s="134"/>
      <c r="D126" s="133">
        <v>3419</v>
      </c>
      <c r="E126" s="133">
        <v>5222</v>
      </c>
      <c r="F126" s="135" t="s">
        <v>16</v>
      </c>
      <c r="G126" s="29">
        <v>0</v>
      </c>
      <c r="H126" s="29">
        <v>0</v>
      </c>
      <c r="I126" s="30"/>
      <c r="J126" s="51"/>
      <c r="K126" s="51"/>
      <c r="L126" s="51"/>
      <c r="M126" s="30">
        <v>0</v>
      </c>
      <c r="N126" s="51">
        <v>50</v>
      </c>
      <c r="O126" s="51">
        <f t="shared" si="7"/>
        <v>50</v>
      </c>
    </row>
    <row r="127" spans="1:18" ht="24" customHeight="1" x14ac:dyDescent="0.2">
      <c r="A127" s="24" t="s">
        <v>0</v>
      </c>
      <c r="B127" s="25">
        <v>4230156</v>
      </c>
      <c r="C127" s="130" t="s">
        <v>7</v>
      </c>
      <c r="D127" s="25" t="s">
        <v>2</v>
      </c>
      <c r="E127" s="25" t="s">
        <v>2</v>
      </c>
      <c r="F127" s="131" t="s">
        <v>92</v>
      </c>
      <c r="G127" s="26">
        <v>0</v>
      </c>
      <c r="H127" s="26">
        <v>0</v>
      </c>
      <c r="I127" s="23"/>
      <c r="J127" s="52"/>
      <c r="K127" s="52"/>
      <c r="L127" s="52"/>
      <c r="M127" s="23">
        <v>0</v>
      </c>
      <c r="N127" s="52">
        <f t="shared" ref="N127" si="37">+N128</f>
        <v>50</v>
      </c>
      <c r="O127" s="52">
        <f t="shared" si="7"/>
        <v>50</v>
      </c>
      <c r="P127" s="6" t="s">
        <v>145</v>
      </c>
      <c r="R127" s="61"/>
    </row>
    <row r="128" spans="1:18" ht="13.5" thickBot="1" x14ac:dyDescent="0.25">
      <c r="A128" s="132"/>
      <c r="B128" s="133"/>
      <c r="C128" s="134"/>
      <c r="D128" s="133">
        <v>3419</v>
      </c>
      <c r="E128" s="133">
        <v>5222</v>
      </c>
      <c r="F128" s="135" t="s">
        <v>16</v>
      </c>
      <c r="G128" s="29">
        <v>0</v>
      </c>
      <c r="H128" s="29">
        <v>0</v>
      </c>
      <c r="I128" s="30"/>
      <c r="J128" s="51"/>
      <c r="K128" s="51"/>
      <c r="L128" s="51"/>
      <c r="M128" s="30">
        <v>0</v>
      </c>
      <c r="N128" s="51">
        <v>50</v>
      </c>
      <c r="O128" s="51">
        <f t="shared" si="7"/>
        <v>50</v>
      </c>
    </row>
    <row r="129" spans="1:18" ht="22.5" x14ac:dyDescent="0.2">
      <c r="A129" s="24" t="s">
        <v>0</v>
      </c>
      <c r="B129" s="25">
        <v>4230157</v>
      </c>
      <c r="C129" s="130" t="s">
        <v>7</v>
      </c>
      <c r="D129" s="25" t="s">
        <v>2</v>
      </c>
      <c r="E129" s="25" t="s">
        <v>2</v>
      </c>
      <c r="F129" s="131" t="s">
        <v>93</v>
      </c>
      <c r="G129" s="26">
        <v>0</v>
      </c>
      <c r="H129" s="26">
        <v>0</v>
      </c>
      <c r="I129" s="23"/>
      <c r="J129" s="52"/>
      <c r="K129" s="52"/>
      <c r="L129" s="52"/>
      <c r="M129" s="23">
        <v>0</v>
      </c>
      <c r="N129" s="52">
        <f t="shared" ref="N129" si="38">+N130</f>
        <v>50</v>
      </c>
      <c r="O129" s="52">
        <f t="shared" si="7"/>
        <v>50</v>
      </c>
      <c r="P129" s="6" t="s">
        <v>145</v>
      </c>
      <c r="R129" s="61"/>
    </row>
    <row r="130" spans="1:18" ht="13.5" thickBot="1" x14ac:dyDescent="0.25">
      <c r="A130" s="132"/>
      <c r="B130" s="133"/>
      <c r="C130" s="134"/>
      <c r="D130" s="133">
        <v>3419</v>
      </c>
      <c r="E130" s="133">
        <v>5222</v>
      </c>
      <c r="F130" s="135" t="s">
        <v>16</v>
      </c>
      <c r="G130" s="29">
        <v>0</v>
      </c>
      <c r="H130" s="29">
        <v>0</v>
      </c>
      <c r="I130" s="30"/>
      <c r="J130" s="51"/>
      <c r="K130" s="51"/>
      <c r="L130" s="51"/>
      <c r="M130" s="30">
        <v>0</v>
      </c>
      <c r="N130" s="51">
        <v>50</v>
      </c>
      <c r="O130" s="51">
        <f t="shared" si="7"/>
        <v>50</v>
      </c>
    </row>
    <row r="131" spans="1:18" ht="22.5" x14ac:dyDescent="0.2">
      <c r="A131" s="24" t="s">
        <v>0</v>
      </c>
      <c r="B131" s="25">
        <v>4230158</v>
      </c>
      <c r="C131" s="130" t="s">
        <v>7</v>
      </c>
      <c r="D131" s="25" t="s">
        <v>2</v>
      </c>
      <c r="E131" s="25" t="s">
        <v>2</v>
      </c>
      <c r="F131" s="131" t="s">
        <v>94</v>
      </c>
      <c r="G131" s="26">
        <v>0</v>
      </c>
      <c r="H131" s="26">
        <v>0</v>
      </c>
      <c r="I131" s="23"/>
      <c r="J131" s="52"/>
      <c r="K131" s="52"/>
      <c r="L131" s="52"/>
      <c r="M131" s="23">
        <v>0</v>
      </c>
      <c r="N131" s="52">
        <f t="shared" ref="N131" si="39">+N132</f>
        <v>50</v>
      </c>
      <c r="O131" s="52">
        <f t="shared" si="7"/>
        <v>50</v>
      </c>
      <c r="P131" s="6" t="s">
        <v>145</v>
      </c>
      <c r="R131" s="61"/>
    </row>
    <row r="132" spans="1:18" ht="13.5" thickBot="1" x14ac:dyDescent="0.25">
      <c r="A132" s="132"/>
      <c r="B132" s="133"/>
      <c r="C132" s="134"/>
      <c r="D132" s="133">
        <v>3419</v>
      </c>
      <c r="E132" s="133">
        <v>5222</v>
      </c>
      <c r="F132" s="135" t="s">
        <v>16</v>
      </c>
      <c r="G132" s="29">
        <v>0</v>
      </c>
      <c r="H132" s="29">
        <v>0</v>
      </c>
      <c r="I132" s="30"/>
      <c r="J132" s="51"/>
      <c r="K132" s="51"/>
      <c r="L132" s="51"/>
      <c r="M132" s="30">
        <v>0</v>
      </c>
      <c r="N132" s="51">
        <v>50</v>
      </c>
      <c r="O132" s="51">
        <f t="shared" si="7"/>
        <v>50</v>
      </c>
    </row>
    <row r="133" spans="1:18" ht="22.5" x14ac:dyDescent="0.2">
      <c r="A133" s="24" t="s">
        <v>0</v>
      </c>
      <c r="B133" s="25">
        <v>4230159</v>
      </c>
      <c r="C133" s="130" t="s">
        <v>7</v>
      </c>
      <c r="D133" s="25" t="s">
        <v>2</v>
      </c>
      <c r="E133" s="25" t="s">
        <v>2</v>
      </c>
      <c r="F133" s="131" t="s">
        <v>95</v>
      </c>
      <c r="G133" s="26">
        <v>0</v>
      </c>
      <c r="H133" s="26">
        <v>0</v>
      </c>
      <c r="I133" s="23"/>
      <c r="J133" s="52"/>
      <c r="K133" s="52"/>
      <c r="L133" s="52"/>
      <c r="M133" s="23">
        <v>0</v>
      </c>
      <c r="N133" s="52">
        <f t="shared" ref="N133" si="40">+N134</f>
        <v>65</v>
      </c>
      <c r="O133" s="52">
        <f t="shared" ref="O133:O196" si="41">+M133+N133</f>
        <v>65</v>
      </c>
      <c r="P133" s="6" t="s">
        <v>145</v>
      </c>
      <c r="R133" s="61"/>
    </row>
    <row r="134" spans="1:18" ht="13.5" thickBot="1" x14ac:dyDescent="0.25">
      <c r="A134" s="132"/>
      <c r="B134" s="133"/>
      <c r="C134" s="134"/>
      <c r="D134" s="133">
        <v>3419</v>
      </c>
      <c r="E134" s="133">
        <v>5222</v>
      </c>
      <c r="F134" s="135" t="s">
        <v>16</v>
      </c>
      <c r="G134" s="29">
        <v>0</v>
      </c>
      <c r="H134" s="29">
        <v>0</v>
      </c>
      <c r="I134" s="30"/>
      <c r="J134" s="51"/>
      <c r="K134" s="51"/>
      <c r="L134" s="51"/>
      <c r="M134" s="30">
        <v>0</v>
      </c>
      <c r="N134" s="51">
        <v>65</v>
      </c>
      <c r="O134" s="51">
        <f t="shared" si="41"/>
        <v>65</v>
      </c>
    </row>
    <row r="135" spans="1:18" ht="22.5" x14ac:dyDescent="0.2">
      <c r="A135" s="24" t="s">
        <v>0</v>
      </c>
      <c r="B135" s="25">
        <v>4230160</v>
      </c>
      <c r="C135" s="130">
        <v>5005</v>
      </c>
      <c r="D135" s="25" t="s">
        <v>2</v>
      </c>
      <c r="E135" s="25" t="s">
        <v>2</v>
      </c>
      <c r="F135" s="131" t="s">
        <v>96</v>
      </c>
      <c r="G135" s="26">
        <v>0</v>
      </c>
      <c r="H135" s="26">
        <v>0</v>
      </c>
      <c r="I135" s="23"/>
      <c r="J135" s="52"/>
      <c r="K135" s="52"/>
      <c r="L135" s="52"/>
      <c r="M135" s="23">
        <v>0</v>
      </c>
      <c r="N135" s="52">
        <f t="shared" ref="N135" si="42">+N136</f>
        <v>50</v>
      </c>
      <c r="O135" s="52">
        <f t="shared" si="41"/>
        <v>50</v>
      </c>
      <c r="P135" s="6" t="s">
        <v>145</v>
      </c>
      <c r="R135" s="61"/>
    </row>
    <row r="136" spans="1:18" ht="13.5" thickBot="1" x14ac:dyDescent="0.25">
      <c r="A136" s="132"/>
      <c r="B136" s="133"/>
      <c r="C136" s="134"/>
      <c r="D136" s="133">
        <v>3419</v>
      </c>
      <c r="E136" s="133">
        <v>5321</v>
      </c>
      <c r="F136" s="135" t="s">
        <v>17</v>
      </c>
      <c r="G136" s="29">
        <v>0</v>
      </c>
      <c r="H136" s="29">
        <v>0</v>
      </c>
      <c r="I136" s="30"/>
      <c r="J136" s="51"/>
      <c r="K136" s="51"/>
      <c r="L136" s="51"/>
      <c r="M136" s="30">
        <v>0</v>
      </c>
      <c r="N136" s="51">
        <v>50</v>
      </c>
      <c r="O136" s="51">
        <f t="shared" si="41"/>
        <v>50</v>
      </c>
    </row>
    <row r="137" spans="1:18" ht="22.5" x14ac:dyDescent="0.2">
      <c r="A137" s="24" t="s">
        <v>0</v>
      </c>
      <c r="B137" s="25">
        <v>4230161</v>
      </c>
      <c r="C137" s="130" t="s">
        <v>7</v>
      </c>
      <c r="D137" s="25" t="s">
        <v>2</v>
      </c>
      <c r="E137" s="25" t="s">
        <v>2</v>
      </c>
      <c r="F137" s="131" t="s">
        <v>97</v>
      </c>
      <c r="G137" s="26">
        <v>0</v>
      </c>
      <c r="H137" s="26">
        <v>0</v>
      </c>
      <c r="I137" s="23"/>
      <c r="J137" s="52"/>
      <c r="K137" s="52"/>
      <c r="L137" s="52"/>
      <c r="M137" s="23">
        <v>0</v>
      </c>
      <c r="N137" s="52">
        <f t="shared" ref="N137" si="43">+N138</f>
        <v>52.5</v>
      </c>
      <c r="O137" s="52">
        <f t="shared" si="41"/>
        <v>52.5</v>
      </c>
      <c r="P137" s="6" t="s">
        <v>145</v>
      </c>
      <c r="R137" s="61"/>
    </row>
    <row r="138" spans="1:18" ht="13.5" thickBot="1" x14ac:dyDescent="0.25">
      <c r="A138" s="132"/>
      <c r="B138" s="133"/>
      <c r="C138" s="134"/>
      <c r="D138" s="133">
        <v>3419</v>
      </c>
      <c r="E138" s="133">
        <v>5212</v>
      </c>
      <c r="F138" s="135" t="s">
        <v>61</v>
      </c>
      <c r="G138" s="29">
        <v>0</v>
      </c>
      <c r="H138" s="29">
        <v>0</v>
      </c>
      <c r="I138" s="30"/>
      <c r="J138" s="51"/>
      <c r="K138" s="51"/>
      <c r="L138" s="51"/>
      <c r="M138" s="30">
        <v>0</v>
      </c>
      <c r="N138" s="51">
        <v>52.5</v>
      </c>
      <c r="O138" s="51">
        <f t="shared" si="41"/>
        <v>52.5</v>
      </c>
    </row>
    <row r="139" spans="1:18" ht="22.5" x14ac:dyDescent="0.2">
      <c r="A139" s="24" t="s">
        <v>0</v>
      </c>
      <c r="B139" s="25">
        <v>4230162</v>
      </c>
      <c r="C139" s="130" t="s">
        <v>7</v>
      </c>
      <c r="D139" s="25" t="s">
        <v>2</v>
      </c>
      <c r="E139" s="25" t="s">
        <v>2</v>
      </c>
      <c r="F139" s="131" t="s">
        <v>98</v>
      </c>
      <c r="G139" s="26">
        <v>0</v>
      </c>
      <c r="H139" s="26">
        <v>0</v>
      </c>
      <c r="I139" s="23"/>
      <c r="J139" s="52"/>
      <c r="K139" s="52"/>
      <c r="L139" s="52"/>
      <c r="M139" s="23">
        <v>0</v>
      </c>
      <c r="N139" s="52">
        <f t="shared" ref="N139" si="44">+N140</f>
        <v>50</v>
      </c>
      <c r="O139" s="52">
        <f t="shared" si="41"/>
        <v>50</v>
      </c>
      <c r="P139" s="6" t="s">
        <v>145</v>
      </c>
      <c r="R139" s="61"/>
    </row>
    <row r="140" spans="1:18" ht="13.5" thickBot="1" x14ac:dyDescent="0.25">
      <c r="A140" s="132"/>
      <c r="B140" s="133"/>
      <c r="C140" s="134"/>
      <c r="D140" s="133">
        <v>3419</v>
      </c>
      <c r="E140" s="133">
        <v>5222</v>
      </c>
      <c r="F140" s="135" t="s">
        <v>16</v>
      </c>
      <c r="G140" s="29">
        <v>0</v>
      </c>
      <c r="H140" s="29">
        <v>0</v>
      </c>
      <c r="I140" s="30"/>
      <c r="J140" s="51"/>
      <c r="K140" s="51"/>
      <c r="L140" s="51"/>
      <c r="M140" s="30">
        <v>0</v>
      </c>
      <c r="N140" s="51">
        <v>50</v>
      </c>
      <c r="O140" s="51">
        <f t="shared" si="41"/>
        <v>50</v>
      </c>
    </row>
    <row r="141" spans="1:18" ht="22.5" x14ac:dyDescent="0.2">
      <c r="A141" s="24" t="s">
        <v>0</v>
      </c>
      <c r="B141" s="25">
        <v>4230163</v>
      </c>
      <c r="C141" s="130" t="s">
        <v>7</v>
      </c>
      <c r="D141" s="25" t="s">
        <v>2</v>
      </c>
      <c r="E141" s="25" t="s">
        <v>2</v>
      </c>
      <c r="F141" s="131" t="s">
        <v>99</v>
      </c>
      <c r="G141" s="26">
        <v>0</v>
      </c>
      <c r="H141" s="26">
        <v>0</v>
      </c>
      <c r="I141" s="23"/>
      <c r="J141" s="52"/>
      <c r="K141" s="52"/>
      <c r="L141" s="52"/>
      <c r="M141" s="23">
        <v>0</v>
      </c>
      <c r="N141" s="52">
        <f t="shared" ref="N141" si="45">+N142</f>
        <v>50</v>
      </c>
      <c r="O141" s="52">
        <f t="shared" si="41"/>
        <v>50</v>
      </c>
      <c r="P141" s="6" t="s">
        <v>145</v>
      </c>
      <c r="R141" s="61"/>
    </row>
    <row r="142" spans="1:18" ht="13.5" thickBot="1" x14ac:dyDescent="0.25">
      <c r="A142" s="132"/>
      <c r="B142" s="133"/>
      <c r="C142" s="134"/>
      <c r="D142" s="133">
        <v>3419</v>
      </c>
      <c r="E142" s="133">
        <v>5222</v>
      </c>
      <c r="F142" s="135" t="s">
        <v>16</v>
      </c>
      <c r="G142" s="29">
        <v>0</v>
      </c>
      <c r="H142" s="29">
        <v>0</v>
      </c>
      <c r="I142" s="30"/>
      <c r="J142" s="51"/>
      <c r="K142" s="51"/>
      <c r="L142" s="51"/>
      <c r="M142" s="30">
        <v>0</v>
      </c>
      <c r="N142" s="51">
        <v>50</v>
      </c>
      <c r="O142" s="51">
        <f t="shared" si="41"/>
        <v>50</v>
      </c>
    </row>
    <row r="143" spans="1:18" ht="24" customHeight="1" x14ac:dyDescent="0.2">
      <c r="A143" s="24" t="s">
        <v>0</v>
      </c>
      <c r="B143" s="25">
        <v>4230164</v>
      </c>
      <c r="C143" s="130" t="s">
        <v>7</v>
      </c>
      <c r="D143" s="25" t="s">
        <v>2</v>
      </c>
      <c r="E143" s="25" t="s">
        <v>2</v>
      </c>
      <c r="F143" s="131" t="s">
        <v>100</v>
      </c>
      <c r="G143" s="26">
        <v>0</v>
      </c>
      <c r="H143" s="26">
        <v>0</v>
      </c>
      <c r="I143" s="23"/>
      <c r="J143" s="52"/>
      <c r="K143" s="52"/>
      <c r="L143" s="52"/>
      <c r="M143" s="23">
        <v>0</v>
      </c>
      <c r="N143" s="52">
        <f t="shared" ref="N143" si="46">+N144</f>
        <v>52.5</v>
      </c>
      <c r="O143" s="52">
        <f t="shared" si="41"/>
        <v>52.5</v>
      </c>
      <c r="P143" s="6" t="s">
        <v>145</v>
      </c>
      <c r="R143" s="61"/>
    </row>
    <row r="144" spans="1:18" ht="13.5" thickBot="1" x14ac:dyDescent="0.25">
      <c r="A144" s="132"/>
      <c r="B144" s="133"/>
      <c r="C144" s="134"/>
      <c r="D144" s="133">
        <v>3419</v>
      </c>
      <c r="E144" s="133">
        <v>5222</v>
      </c>
      <c r="F144" s="135" t="s">
        <v>16</v>
      </c>
      <c r="G144" s="29">
        <v>0</v>
      </c>
      <c r="H144" s="29">
        <v>0</v>
      </c>
      <c r="I144" s="30"/>
      <c r="J144" s="51"/>
      <c r="K144" s="51"/>
      <c r="L144" s="51"/>
      <c r="M144" s="30">
        <v>0</v>
      </c>
      <c r="N144" s="51">
        <v>52.5</v>
      </c>
      <c r="O144" s="51">
        <f t="shared" si="41"/>
        <v>52.5</v>
      </c>
    </row>
    <row r="145" spans="1:18" ht="22.5" x14ac:dyDescent="0.2">
      <c r="A145" s="24" t="s">
        <v>0</v>
      </c>
      <c r="B145" s="25">
        <v>4230165</v>
      </c>
      <c r="C145" s="130" t="s">
        <v>7</v>
      </c>
      <c r="D145" s="25" t="s">
        <v>2</v>
      </c>
      <c r="E145" s="25" t="s">
        <v>2</v>
      </c>
      <c r="F145" s="131" t="s">
        <v>101</v>
      </c>
      <c r="G145" s="26">
        <v>0</v>
      </c>
      <c r="H145" s="26">
        <v>0</v>
      </c>
      <c r="I145" s="23"/>
      <c r="J145" s="52"/>
      <c r="K145" s="52"/>
      <c r="L145" s="52"/>
      <c r="M145" s="23">
        <v>0</v>
      </c>
      <c r="N145" s="52">
        <f t="shared" ref="N145" si="47">+N146</f>
        <v>50</v>
      </c>
      <c r="O145" s="52">
        <f t="shared" si="41"/>
        <v>50</v>
      </c>
      <c r="P145" s="6" t="s">
        <v>145</v>
      </c>
      <c r="R145" s="61"/>
    </row>
    <row r="146" spans="1:18" ht="13.5" thickBot="1" x14ac:dyDescent="0.25">
      <c r="A146" s="132"/>
      <c r="B146" s="133"/>
      <c r="C146" s="134"/>
      <c r="D146" s="133">
        <v>3419</v>
      </c>
      <c r="E146" s="133">
        <v>5222</v>
      </c>
      <c r="F146" s="135" t="s">
        <v>16</v>
      </c>
      <c r="G146" s="29">
        <v>0</v>
      </c>
      <c r="H146" s="29">
        <v>0</v>
      </c>
      <c r="I146" s="30"/>
      <c r="J146" s="51"/>
      <c r="K146" s="51"/>
      <c r="L146" s="51"/>
      <c r="M146" s="30">
        <v>0</v>
      </c>
      <c r="N146" s="51">
        <v>50</v>
      </c>
      <c r="O146" s="51">
        <f t="shared" si="41"/>
        <v>50</v>
      </c>
    </row>
    <row r="147" spans="1:18" ht="22.5" x14ac:dyDescent="0.2">
      <c r="A147" s="24" t="s">
        <v>0</v>
      </c>
      <c r="B147" s="25">
        <v>4230166</v>
      </c>
      <c r="C147" s="130" t="s">
        <v>7</v>
      </c>
      <c r="D147" s="25" t="s">
        <v>2</v>
      </c>
      <c r="E147" s="25" t="s">
        <v>2</v>
      </c>
      <c r="F147" s="131" t="s">
        <v>102</v>
      </c>
      <c r="G147" s="26">
        <v>0</v>
      </c>
      <c r="H147" s="26">
        <v>0</v>
      </c>
      <c r="I147" s="23"/>
      <c r="J147" s="52"/>
      <c r="K147" s="52"/>
      <c r="L147" s="52"/>
      <c r="M147" s="23">
        <v>0</v>
      </c>
      <c r="N147" s="52">
        <f t="shared" ref="N147" si="48">+N148</f>
        <v>50</v>
      </c>
      <c r="O147" s="52">
        <f t="shared" si="41"/>
        <v>50</v>
      </c>
      <c r="P147" s="6" t="s">
        <v>145</v>
      </c>
      <c r="R147" s="61"/>
    </row>
    <row r="148" spans="1:18" ht="13.5" thickBot="1" x14ac:dyDescent="0.25">
      <c r="A148" s="132"/>
      <c r="B148" s="133"/>
      <c r="C148" s="134"/>
      <c r="D148" s="133">
        <v>3419</v>
      </c>
      <c r="E148" s="133">
        <v>5222</v>
      </c>
      <c r="F148" s="135" t="s">
        <v>16</v>
      </c>
      <c r="G148" s="29">
        <v>0</v>
      </c>
      <c r="H148" s="29">
        <v>0</v>
      </c>
      <c r="I148" s="30"/>
      <c r="J148" s="51"/>
      <c r="K148" s="51"/>
      <c r="L148" s="51"/>
      <c r="M148" s="30">
        <v>0</v>
      </c>
      <c r="N148" s="51">
        <v>50</v>
      </c>
      <c r="O148" s="51">
        <f t="shared" si="41"/>
        <v>50</v>
      </c>
    </row>
    <row r="149" spans="1:18" ht="33.75" x14ac:dyDescent="0.2">
      <c r="A149" s="24" t="s">
        <v>0</v>
      </c>
      <c r="B149" s="25">
        <v>4230167</v>
      </c>
      <c r="C149" s="130" t="s">
        <v>7</v>
      </c>
      <c r="D149" s="25" t="s">
        <v>2</v>
      </c>
      <c r="E149" s="25" t="s">
        <v>2</v>
      </c>
      <c r="F149" s="131" t="s">
        <v>103</v>
      </c>
      <c r="G149" s="26">
        <v>0</v>
      </c>
      <c r="H149" s="26">
        <v>0</v>
      </c>
      <c r="I149" s="23"/>
      <c r="J149" s="52"/>
      <c r="K149" s="52"/>
      <c r="L149" s="52"/>
      <c r="M149" s="23">
        <v>0</v>
      </c>
      <c r="N149" s="52">
        <f t="shared" ref="N149" si="49">+N150</f>
        <v>120</v>
      </c>
      <c r="O149" s="52">
        <f t="shared" si="41"/>
        <v>120</v>
      </c>
      <c r="P149" s="6" t="s">
        <v>145</v>
      </c>
      <c r="R149" s="61"/>
    </row>
    <row r="150" spans="1:18" ht="13.5" thickBot="1" x14ac:dyDescent="0.25">
      <c r="A150" s="132"/>
      <c r="B150" s="133"/>
      <c r="C150" s="134"/>
      <c r="D150" s="133">
        <v>3419</v>
      </c>
      <c r="E150" s="133">
        <v>5222</v>
      </c>
      <c r="F150" s="135" t="s">
        <v>16</v>
      </c>
      <c r="G150" s="29">
        <v>0</v>
      </c>
      <c r="H150" s="29">
        <v>0</v>
      </c>
      <c r="I150" s="30"/>
      <c r="J150" s="51"/>
      <c r="K150" s="51"/>
      <c r="L150" s="51"/>
      <c r="M150" s="30">
        <v>0</v>
      </c>
      <c r="N150" s="51">
        <v>120</v>
      </c>
      <c r="O150" s="51">
        <f t="shared" si="41"/>
        <v>120</v>
      </c>
    </row>
    <row r="151" spans="1:18" ht="22.5" x14ac:dyDescent="0.2">
      <c r="A151" s="24" t="s">
        <v>0</v>
      </c>
      <c r="B151" s="25">
        <v>4230168</v>
      </c>
      <c r="C151" s="130" t="s">
        <v>7</v>
      </c>
      <c r="D151" s="25" t="s">
        <v>2</v>
      </c>
      <c r="E151" s="25" t="s">
        <v>2</v>
      </c>
      <c r="F151" s="131" t="s">
        <v>104</v>
      </c>
      <c r="G151" s="26">
        <v>0</v>
      </c>
      <c r="H151" s="26">
        <v>0</v>
      </c>
      <c r="I151" s="23"/>
      <c r="J151" s="52"/>
      <c r="K151" s="52"/>
      <c r="L151" s="52"/>
      <c r="M151" s="23">
        <v>0</v>
      </c>
      <c r="N151" s="52">
        <f t="shared" ref="N151" si="50">+N152</f>
        <v>97.5</v>
      </c>
      <c r="O151" s="52">
        <f t="shared" si="41"/>
        <v>97.5</v>
      </c>
      <c r="P151" s="6" t="s">
        <v>145</v>
      </c>
      <c r="R151" s="61"/>
    </row>
    <row r="152" spans="1:18" ht="13.5" thickBot="1" x14ac:dyDescent="0.25">
      <c r="A152" s="132"/>
      <c r="B152" s="133"/>
      <c r="C152" s="134"/>
      <c r="D152" s="133">
        <v>3419</v>
      </c>
      <c r="E152" s="133">
        <v>5222</v>
      </c>
      <c r="F152" s="135" t="s">
        <v>16</v>
      </c>
      <c r="G152" s="29">
        <v>0</v>
      </c>
      <c r="H152" s="29">
        <v>0</v>
      </c>
      <c r="I152" s="30"/>
      <c r="J152" s="51"/>
      <c r="K152" s="51"/>
      <c r="L152" s="51"/>
      <c r="M152" s="30">
        <v>0</v>
      </c>
      <c r="N152" s="51">
        <v>97.5</v>
      </c>
      <c r="O152" s="51">
        <f t="shared" si="41"/>
        <v>97.5</v>
      </c>
    </row>
    <row r="153" spans="1:18" ht="22.5" x14ac:dyDescent="0.2">
      <c r="A153" s="24" t="s">
        <v>0</v>
      </c>
      <c r="B153" s="25">
        <v>4230169</v>
      </c>
      <c r="C153" s="130" t="s">
        <v>7</v>
      </c>
      <c r="D153" s="25" t="s">
        <v>2</v>
      </c>
      <c r="E153" s="25" t="s">
        <v>2</v>
      </c>
      <c r="F153" s="131" t="s">
        <v>105</v>
      </c>
      <c r="G153" s="26">
        <v>0</v>
      </c>
      <c r="H153" s="26">
        <v>0</v>
      </c>
      <c r="I153" s="23"/>
      <c r="J153" s="52"/>
      <c r="K153" s="52"/>
      <c r="L153" s="52"/>
      <c r="M153" s="23">
        <v>0</v>
      </c>
      <c r="N153" s="52">
        <f t="shared" ref="N153" si="51">+N154</f>
        <v>50</v>
      </c>
      <c r="O153" s="52">
        <f t="shared" si="41"/>
        <v>50</v>
      </c>
      <c r="P153" s="6" t="s">
        <v>145</v>
      </c>
      <c r="R153" s="61"/>
    </row>
    <row r="154" spans="1:18" ht="13.5" thickBot="1" x14ac:dyDescent="0.25">
      <c r="A154" s="132"/>
      <c r="B154" s="133"/>
      <c r="C154" s="134"/>
      <c r="D154" s="133">
        <v>3419</v>
      </c>
      <c r="E154" s="133">
        <v>5222</v>
      </c>
      <c r="F154" s="135" t="s">
        <v>16</v>
      </c>
      <c r="G154" s="29">
        <v>0</v>
      </c>
      <c r="H154" s="29">
        <v>0</v>
      </c>
      <c r="I154" s="30"/>
      <c r="J154" s="51"/>
      <c r="K154" s="51"/>
      <c r="L154" s="51"/>
      <c r="M154" s="30">
        <v>0</v>
      </c>
      <c r="N154" s="51">
        <v>50</v>
      </c>
      <c r="O154" s="51">
        <f t="shared" si="41"/>
        <v>50</v>
      </c>
    </row>
    <row r="155" spans="1:18" ht="33.75" x14ac:dyDescent="0.2">
      <c r="A155" s="24" t="s">
        <v>0</v>
      </c>
      <c r="B155" s="25">
        <v>4230170</v>
      </c>
      <c r="C155" s="130" t="s">
        <v>7</v>
      </c>
      <c r="D155" s="25" t="s">
        <v>2</v>
      </c>
      <c r="E155" s="25" t="s">
        <v>2</v>
      </c>
      <c r="F155" s="131" t="s">
        <v>106</v>
      </c>
      <c r="G155" s="26">
        <v>0</v>
      </c>
      <c r="H155" s="26">
        <v>0</v>
      </c>
      <c r="I155" s="23"/>
      <c r="J155" s="52"/>
      <c r="K155" s="52"/>
      <c r="L155" s="52"/>
      <c r="M155" s="23">
        <v>0</v>
      </c>
      <c r="N155" s="52">
        <f t="shared" ref="N155" si="52">+N156</f>
        <v>50</v>
      </c>
      <c r="O155" s="52">
        <f t="shared" si="41"/>
        <v>50</v>
      </c>
      <c r="P155" s="6" t="s">
        <v>145</v>
      </c>
      <c r="R155" s="61"/>
    </row>
    <row r="156" spans="1:18" ht="13.5" thickBot="1" x14ac:dyDescent="0.25">
      <c r="A156" s="132"/>
      <c r="B156" s="133"/>
      <c r="C156" s="134"/>
      <c r="D156" s="133">
        <v>3419</v>
      </c>
      <c r="E156" s="133">
        <v>5222</v>
      </c>
      <c r="F156" s="135" t="s">
        <v>16</v>
      </c>
      <c r="G156" s="29">
        <v>0</v>
      </c>
      <c r="H156" s="29">
        <v>0</v>
      </c>
      <c r="I156" s="30"/>
      <c r="J156" s="51"/>
      <c r="K156" s="51"/>
      <c r="L156" s="51"/>
      <c r="M156" s="30">
        <v>0</v>
      </c>
      <c r="N156" s="51">
        <v>50</v>
      </c>
      <c r="O156" s="51">
        <f t="shared" si="41"/>
        <v>50</v>
      </c>
    </row>
    <row r="157" spans="1:18" ht="22.5" x14ac:dyDescent="0.2">
      <c r="A157" s="24" t="s">
        <v>0</v>
      </c>
      <c r="B157" s="25">
        <v>4230171</v>
      </c>
      <c r="C157" s="130" t="s">
        <v>7</v>
      </c>
      <c r="D157" s="25" t="s">
        <v>2</v>
      </c>
      <c r="E157" s="25" t="s">
        <v>2</v>
      </c>
      <c r="F157" s="131" t="s">
        <v>107</v>
      </c>
      <c r="G157" s="26">
        <v>0</v>
      </c>
      <c r="H157" s="26">
        <v>0</v>
      </c>
      <c r="I157" s="23"/>
      <c r="J157" s="52"/>
      <c r="K157" s="52"/>
      <c r="L157" s="52"/>
      <c r="M157" s="23">
        <v>0</v>
      </c>
      <c r="N157" s="52">
        <f t="shared" ref="N157" si="53">+N158</f>
        <v>50</v>
      </c>
      <c r="O157" s="52">
        <f t="shared" si="41"/>
        <v>50</v>
      </c>
      <c r="P157" s="6" t="s">
        <v>145</v>
      </c>
      <c r="R157" s="61"/>
    </row>
    <row r="158" spans="1:18" ht="13.5" thickBot="1" x14ac:dyDescent="0.25">
      <c r="A158" s="132"/>
      <c r="B158" s="133"/>
      <c r="C158" s="134"/>
      <c r="D158" s="133">
        <v>3419</v>
      </c>
      <c r="E158" s="133">
        <v>5222</v>
      </c>
      <c r="F158" s="135" t="s">
        <v>16</v>
      </c>
      <c r="G158" s="29">
        <v>0</v>
      </c>
      <c r="H158" s="29">
        <v>0</v>
      </c>
      <c r="I158" s="30"/>
      <c r="J158" s="51"/>
      <c r="K158" s="51"/>
      <c r="L158" s="51"/>
      <c r="M158" s="30">
        <v>0</v>
      </c>
      <c r="N158" s="51">
        <v>50</v>
      </c>
      <c r="O158" s="51">
        <f t="shared" si="41"/>
        <v>50</v>
      </c>
    </row>
    <row r="159" spans="1:18" ht="22.5" x14ac:dyDescent="0.2">
      <c r="A159" s="24" t="s">
        <v>0</v>
      </c>
      <c r="B159" s="25">
        <v>4230172</v>
      </c>
      <c r="C159" s="130" t="s">
        <v>7</v>
      </c>
      <c r="D159" s="25" t="s">
        <v>2</v>
      </c>
      <c r="E159" s="25" t="s">
        <v>2</v>
      </c>
      <c r="F159" s="131" t="s">
        <v>108</v>
      </c>
      <c r="G159" s="26">
        <v>0</v>
      </c>
      <c r="H159" s="26">
        <v>0</v>
      </c>
      <c r="I159" s="23"/>
      <c r="J159" s="52"/>
      <c r="K159" s="52"/>
      <c r="L159" s="52"/>
      <c r="M159" s="23">
        <v>0</v>
      </c>
      <c r="N159" s="52">
        <f t="shared" ref="N159" si="54">+N160</f>
        <v>50</v>
      </c>
      <c r="O159" s="52">
        <f t="shared" si="41"/>
        <v>50</v>
      </c>
      <c r="P159" s="6" t="s">
        <v>145</v>
      </c>
      <c r="R159" s="61"/>
    </row>
    <row r="160" spans="1:18" ht="13.5" thickBot="1" x14ac:dyDescent="0.25">
      <c r="A160" s="132"/>
      <c r="B160" s="133"/>
      <c r="C160" s="134"/>
      <c r="D160" s="133">
        <v>3419</v>
      </c>
      <c r="E160" s="133">
        <v>5222</v>
      </c>
      <c r="F160" s="135" t="s">
        <v>16</v>
      </c>
      <c r="G160" s="29">
        <v>0</v>
      </c>
      <c r="H160" s="29">
        <v>0</v>
      </c>
      <c r="I160" s="30"/>
      <c r="J160" s="51"/>
      <c r="K160" s="51"/>
      <c r="L160" s="51"/>
      <c r="M160" s="30">
        <v>0</v>
      </c>
      <c r="N160" s="51">
        <v>50</v>
      </c>
      <c r="O160" s="51">
        <f t="shared" si="41"/>
        <v>50</v>
      </c>
    </row>
    <row r="161" spans="1:18" ht="22.5" x14ac:dyDescent="0.2">
      <c r="A161" s="24" t="s">
        <v>0</v>
      </c>
      <c r="B161" s="25">
        <v>4230173</v>
      </c>
      <c r="C161" s="130" t="s">
        <v>7</v>
      </c>
      <c r="D161" s="25" t="s">
        <v>2</v>
      </c>
      <c r="E161" s="25" t="s">
        <v>2</v>
      </c>
      <c r="F161" s="131" t="s">
        <v>109</v>
      </c>
      <c r="G161" s="26">
        <v>0</v>
      </c>
      <c r="H161" s="26">
        <v>0</v>
      </c>
      <c r="I161" s="23"/>
      <c r="J161" s="52"/>
      <c r="K161" s="52"/>
      <c r="L161" s="52"/>
      <c r="M161" s="23">
        <v>0</v>
      </c>
      <c r="N161" s="52">
        <f t="shared" ref="N161" si="55">+N162</f>
        <v>50</v>
      </c>
      <c r="O161" s="52">
        <f t="shared" si="41"/>
        <v>50</v>
      </c>
      <c r="P161" s="6" t="s">
        <v>145</v>
      </c>
      <c r="R161" s="61"/>
    </row>
    <row r="162" spans="1:18" ht="23.25" thickBot="1" x14ac:dyDescent="0.25">
      <c r="A162" s="132"/>
      <c r="B162" s="133"/>
      <c r="C162" s="134"/>
      <c r="D162" s="133">
        <v>3419</v>
      </c>
      <c r="E162" s="133">
        <v>5229</v>
      </c>
      <c r="F162" s="135" t="s">
        <v>60</v>
      </c>
      <c r="G162" s="29">
        <v>0</v>
      </c>
      <c r="H162" s="29">
        <v>0</v>
      </c>
      <c r="I162" s="30"/>
      <c r="J162" s="51"/>
      <c r="K162" s="51"/>
      <c r="L162" s="51"/>
      <c r="M162" s="30">
        <v>0</v>
      </c>
      <c r="N162" s="51">
        <v>50</v>
      </c>
      <c r="O162" s="51">
        <f t="shared" si="41"/>
        <v>50</v>
      </c>
    </row>
    <row r="163" spans="1:18" ht="22.5" x14ac:dyDescent="0.2">
      <c r="A163" s="24" t="s">
        <v>0</v>
      </c>
      <c r="B163" s="25">
        <v>4230174</v>
      </c>
      <c r="C163" s="130" t="s">
        <v>7</v>
      </c>
      <c r="D163" s="25" t="s">
        <v>2</v>
      </c>
      <c r="E163" s="25" t="s">
        <v>2</v>
      </c>
      <c r="F163" s="131" t="s">
        <v>110</v>
      </c>
      <c r="G163" s="26">
        <v>0</v>
      </c>
      <c r="H163" s="26">
        <v>0</v>
      </c>
      <c r="I163" s="23"/>
      <c r="J163" s="52"/>
      <c r="K163" s="52"/>
      <c r="L163" s="52"/>
      <c r="M163" s="23">
        <v>0</v>
      </c>
      <c r="N163" s="52">
        <f t="shared" ref="N163" si="56">+N164</f>
        <v>50</v>
      </c>
      <c r="O163" s="52">
        <f t="shared" si="41"/>
        <v>50</v>
      </c>
      <c r="P163" s="6" t="s">
        <v>145</v>
      </c>
      <c r="R163" s="61"/>
    </row>
    <row r="164" spans="1:18" ht="13.5" thickBot="1" x14ac:dyDescent="0.25">
      <c r="A164" s="132"/>
      <c r="B164" s="133"/>
      <c r="C164" s="134"/>
      <c r="D164" s="133">
        <v>3419</v>
      </c>
      <c r="E164" s="133">
        <v>5222</v>
      </c>
      <c r="F164" s="135" t="s">
        <v>16</v>
      </c>
      <c r="G164" s="29">
        <v>0</v>
      </c>
      <c r="H164" s="29">
        <v>0</v>
      </c>
      <c r="I164" s="30"/>
      <c r="J164" s="51"/>
      <c r="K164" s="51"/>
      <c r="L164" s="51"/>
      <c r="M164" s="30">
        <v>0</v>
      </c>
      <c r="N164" s="51">
        <v>50</v>
      </c>
      <c r="O164" s="51">
        <f t="shared" si="41"/>
        <v>50</v>
      </c>
    </row>
    <row r="165" spans="1:18" ht="24" customHeight="1" x14ac:dyDescent="0.2">
      <c r="A165" s="24" t="s">
        <v>0</v>
      </c>
      <c r="B165" s="25">
        <v>4230175</v>
      </c>
      <c r="C165" s="130" t="s">
        <v>7</v>
      </c>
      <c r="D165" s="25" t="s">
        <v>2</v>
      </c>
      <c r="E165" s="25" t="s">
        <v>2</v>
      </c>
      <c r="F165" s="131" t="s">
        <v>181</v>
      </c>
      <c r="G165" s="26">
        <v>0</v>
      </c>
      <c r="H165" s="26">
        <v>0</v>
      </c>
      <c r="I165" s="23"/>
      <c r="J165" s="52"/>
      <c r="K165" s="52"/>
      <c r="L165" s="52"/>
      <c r="M165" s="23">
        <v>0</v>
      </c>
      <c r="N165" s="52">
        <f t="shared" ref="N165" si="57">+N166</f>
        <v>50</v>
      </c>
      <c r="O165" s="52">
        <f t="shared" si="41"/>
        <v>50</v>
      </c>
      <c r="P165" s="6" t="s">
        <v>145</v>
      </c>
      <c r="R165" s="61"/>
    </row>
    <row r="166" spans="1:18" ht="13.5" thickBot="1" x14ac:dyDescent="0.25">
      <c r="A166" s="132"/>
      <c r="B166" s="133"/>
      <c r="C166" s="134"/>
      <c r="D166" s="133">
        <v>3419</v>
      </c>
      <c r="E166" s="133">
        <v>5222</v>
      </c>
      <c r="F166" s="135" t="s">
        <v>16</v>
      </c>
      <c r="G166" s="29">
        <v>0</v>
      </c>
      <c r="H166" s="29">
        <v>0</v>
      </c>
      <c r="I166" s="30"/>
      <c r="J166" s="51"/>
      <c r="K166" s="51"/>
      <c r="L166" s="51"/>
      <c r="M166" s="30">
        <v>0</v>
      </c>
      <c r="N166" s="51">
        <v>50</v>
      </c>
      <c r="O166" s="51">
        <f t="shared" si="41"/>
        <v>50</v>
      </c>
    </row>
    <row r="167" spans="1:18" ht="22.5" x14ac:dyDescent="0.2">
      <c r="A167" s="24" t="s">
        <v>0</v>
      </c>
      <c r="B167" s="25">
        <v>4230176</v>
      </c>
      <c r="C167" s="130" t="s">
        <v>7</v>
      </c>
      <c r="D167" s="25" t="s">
        <v>2</v>
      </c>
      <c r="E167" s="25" t="s">
        <v>2</v>
      </c>
      <c r="F167" s="131" t="s">
        <v>111</v>
      </c>
      <c r="G167" s="26">
        <v>0</v>
      </c>
      <c r="H167" s="26">
        <v>0</v>
      </c>
      <c r="I167" s="23"/>
      <c r="J167" s="52"/>
      <c r="K167" s="52"/>
      <c r="L167" s="52"/>
      <c r="M167" s="23">
        <v>0</v>
      </c>
      <c r="N167" s="52">
        <f t="shared" ref="N167" si="58">+N168</f>
        <v>50</v>
      </c>
      <c r="O167" s="52">
        <f t="shared" si="41"/>
        <v>50</v>
      </c>
      <c r="P167" s="6" t="s">
        <v>145</v>
      </c>
      <c r="R167" s="61"/>
    </row>
    <row r="168" spans="1:18" ht="13.5" thickBot="1" x14ac:dyDescent="0.25">
      <c r="A168" s="132"/>
      <c r="B168" s="133"/>
      <c r="C168" s="134"/>
      <c r="D168" s="133">
        <v>3419</v>
      </c>
      <c r="E168" s="133">
        <v>5222</v>
      </c>
      <c r="F168" s="135" t="s">
        <v>16</v>
      </c>
      <c r="G168" s="29">
        <v>0</v>
      </c>
      <c r="H168" s="29">
        <v>0</v>
      </c>
      <c r="I168" s="30"/>
      <c r="J168" s="51"/>
      <c r="K168" s="51"/>
      <c r="L168" s="51"/>
      <c r="M168" s="30">
        <v>0</v>
      </c>
      <c r="N168" s="51">
        <v>50</v>
      </c>
      <c r="O168" s="51">
        <f t="shared" si="41"/>
        <v>50</v>
      </c>
    </row>
    <row r="169" spans="1:18" ht="22.5" x14ac:dyDescent="0.2">
      <c r="A169" s="24" t="s">
        <v>0</v>
      </c>
      <c r="B169" s="25">
        <v>4230177</v>
      </c>
      <c r="C169" s="130" t="s">
        <v>7</v>
      </c>
      <c r="D169" s="25" t="s">
        <v>2</v>
      </c>
      <c r="E169" s="25" t="s">
        <v>2</v>
      </c>
      <c r="F169" s="131" t="s">
        <v>112</v>
      </c>
      <c r="G169" s="26">
        <v>0</v>
      </c>
      <c r="H169" s="26">
        <v>0</v>
      </c>
      <c r="I169" s="23"/>
      <c r="J169" s="52"/>
      <c r="K169" s="52"/>
      <c r="L169" s="52"/>
      <c r="M169" s="23">
        <v>0</v>
      </c>
      <c r="N169" s="52">
        <f t="shared" ref="N169" si="59">+N170</f>
        <v>51.5</v>
      </c>
      <c r="O169" s="52">
        <f t="shared" si="41"/>
        <v>51.5</v>
      </c>
      <c r="P169" s="6" t="s">
        <v>145</v>
      </c>
      <c r="R169" s="61"/>
    </row>
    <row r="170" spans="1:18" ht="13.5" thickBot="1" x14ac:dyDescent="0.25">
      <c r="A170" s="132"/>
      <c r="B170" s="133"/>
      <c r="C170" s="134"/>
      <c r="D170" s="133">
        <v>3419</v>
      </c>
      <c r="E170" s="133">
        <v>5222</v>
      </c>
      <c r="F170" s="135" t="s">
        <v>16</v>
      </c>
      <c r="G170" s="29">
        <v>0</v>
      </c>
      <c r="H170" s="29">
        <v>0</v>
      </c>
      <c r="I170" s="30"/>
      <c r="J170" s="51"/>
      <c r="K170" s="51"/>
      <c r="L170" s="51"/>
      <c r="M170" s="30">
        <v>0</v>
      </c>
      <c r="N170" s="51">
        <v>51.5</v>
      </c>
      <c r="O170" s="51">
        <f t="shared" si="41"/>
        <v>51.5</v>
      </c>
    </row>
    <row r="171" spans="1:18" ht="22.5" x14ac:dyDescent="0.2">
      <c r="A171" s="24" t="s">
        <v>0</v>
      </c>
      <c r="B171" s="25">
        <v>4230178</v>
      </c>
      <c r="C171" s="130" t="s">
        <v>7</v>
      </c>
      <c r="D171" s="25" t="s">
        <v>2</v>
      </c>
      <c r="E171" s="25" t="s">
        <v>2</v>
      </c>
      <c r="F171" s="131" t="s">
        <v>113</v>
      </c>
      <c r="G171" s="26">
        <v>0</v>
      </c>
      <c r="H171" s="26">
        <v>0</v>
      </c>
      <c r="I171" s="23"/>
      <c r="J171" s="52"/>
      <c r="K171" s="52"/>
      <c r="L171" s="52"/>
      <c r="M171" s="23">
        <v>0</v>
      </c>
      <c r="N171" s="52">
        <f t="shared" ref="N171" si="60">+N172</f>
        <v>50</v>
      </c>
      <c r="O171" s="52">
        <f t="shared" si="41"/>
        <v>50</v>
      </c>
      <c r="P171" s="6" t="s">
        <v>145</v>
      </c>
      <c r="R171" s="61"/>
    </row>
    <row r="172" spans="1:18" ht="13.5" thickBot="1" x14ac:dyDescent="0.25">
      <c r="A172" s="132"/>
      <c r="B172" s="133"/>
      <c r="C172" s="134"/>
      <c r="D172" s="133">
        <v>3419</v>
      </c>
      <c r="E172" s="133">
        <v>5222</v>
      </c>
      <c r="F172" s="135" t="s">
        <v>16</v>
      </c>
      <c r="G172" s="29">
        <v>0</v>
      </c>
      <c r="H172" s="29">
        <v>0</v>
      </c>
      <c r="I172" s="30"/>
      <c r="J172" s="51"/>
      <c r="K172" s="51"/>
      <c r="L172" s="51"/>
      <c r="M172" s="30">
        <v>0</v>
      </c>
      <c r="N172" s="51">
        <v>50</v>
      </c>
      <c r="O172" s="51">
        <f t="shared" si="41"/>
        <v>50</v>
      </c>
    </row>
    <row r="173" spans="1:18" ht="33.75" x14ac:dyDescent="0.2">
      <c r="A173" s="24" t="s">
        <v>0</v>
      </c>
      <c r="B173" s="25">
        <v>4230179</v>
      </c>
      <c r="C173" s="130" t="s">
        <v>7</v>
      </c>
      <c r="D173" s="25" t="s">
        <v>2</v>
      </c>
      <c r="E173" s="25" t="s">
        <v>2</v>
      </c>
      <c r="F173" s="131" t="s">
        <v>114</v>
      </c>
      <c r="G173" s="26">
        <v>0</v>
      </c>
      <c r="H173" s="26">
        <v>0</v>
      </c>
      <c r="I173" s="23"/>
      <c r="J173" s="52"/>
      <c r="K173" s="52"/>
      <c r="L173" s="52"/>
      <c r="M173" s="23">
        <v>0</v>
      </c>
      <c r="N173" s="52">
        <f t="shared" ref="N173" si="61">+N174</f>
        <v>50</v>
      </c>
      <c r="O173" s="52">
        <f t="shared" si="41"/>
        <v>50</v>
      </c>
      <c r="P173" s="6" t="s">
        <v>145</v>
      </c>
      <c r="R173" s="61"/>
    </row>
    <row r="174" spans="1:18" ht="13.5" thickBot="1" x14ac:dyDescent="0.25">
      <c r="A174" s="132"/>
      <c r="B174" s="133"/>
      <c r="C174" s="134"/>
      <c r="D174" s="133">
        <v>3419</v>
      </c>
      <c r="E174" s="133">
        <v>5222</v>
      </c>
      <c r="F174" s="135" t="s">
        <v>16</v>
      </c>
      <c r="G174" s="29">
        <v>0</v>
      </c>
      <c r="H174" s="29">
        <v>0</v>
      </c>
      <c r="I174" s="30"/>
      <c r="J174" s="51"/>
      <c r="K174" s="51"/>
      <c r="L174" s="51"/>
      <c r="M174" s="30">
        <v>0</v>
      </c>
      <c r="N174" s="51">
        <v>50</v>
      </c>
      <c r="O174" s="51">
        <f t="shared" si="41"/>
        <v>50</v>
      </c>
    </row>
    <row r="175" spans="1:18" ht="22.5" x14ac:dyDescent="0.2">
      <c r="A175" s="24" t="s">
        <v>0</v>
      </c>
      <c r="B175" s="25">
        <v>4230180</v>
      </c>
      <c r="C175" s="130" t="s">
        <v>7</v>
      </c>
      <c r="D175" s="25" t="s">
        <v>2</v>
      </c>
      <c r="E175" s="25" t="s">
        <v>2</v>
      </c>
      <c r="F175" s="131" t="s">
        <v>115</v>
      </c>
      <c r="G175" s="26">
        <v>0</v>
      </c>
      <c r="H175" s="26">
        <v>0</v>
      </c>
      <c r="I175" s="23"/>
      <c r="J175" s="52"/>
      <c r="K175" s="52"/>
      <c r="L175" s="52"/>
      <c r="M175" s="23">
        <v>0</v>
      </c>
      <c r="N175" s="52">
        <f t="shared" ref="N175" si="62">+N176</f>
        <v>50</v>
      </c>
      <c r="O175" s="52">
        <f t="shared" si="41"/>
        <v>50</v>
      </c>
      <c r="P175" s="6" t="s">
        <v>145</v>
      </c>
      <c r="R175" s="61"/>
    </row>
    <row r="176" spans="1:18" ht="13.5" thickBot="1" x14ac:dyDescent="0.25">
      <c r="A176" s="132"/>
      <c r="B176" s="133"/>
      <c r="C176" s="134"/>
      <c r="D176" s="133">
        <v>3419</v>
      </c>
      <c r="E176" s="133">
        <v>5222</v>
      </c>
      <c r="F176" s="135" t="s">
        <v>16</v>
      </c>
      <c r="G176" s="29">
        <v>0</v>
      </c>
      <c r="H176" s="29">
        <v>0</v>
      </c>
      <c r="I176" s="30"/>
      <c r="J176" s="51"/>
      <c r="K176" s="51"/>
      <c r="L176" s="51"/>
      <c r="M176" s="30">
        <v>0</v>
      </c>
      <c r="N176" s="51">
        <v>50</v>
      </c>
      <c r="O176" s="51">
        <f t="shared" si="41"/>
        <v>50</v>
      </c>
    </row>
    <row r="177" spans="1:18" ht="23.45" customHeight="1" x14ac:dyDescent="0.2">
      <c r="A177" s="24" t="s">
        <v>0</v>
      </c>
      <c r="B177" s="25">
        <v>4230181</v>
      </c>
      <c r="C177" s="130" t="s">
        <v>7</v>
      </c>
      <c r="D177" s="25" t="s">
        <v>2</v>
      </c>
      <c r="E177" s="25" t="s">
        <v>2</v>
      </c>
      <c r="F177" s="131" t="s">
        <v>116</v>
      </c>
      <c r="G177" s="26">
        <v>0</v>
      </c>
      <c r="H177" s="26">
        <v>0</v>
      </c>
      <c r="I177" s="23"/>
      <c r="J177" s="52"/>
      <c r="K177" s="52"/>
      <c r="L177" s="52"/>
      <c r="M177" s="23">
        <v>0</v>
      </c>
      <c r="N177" s="52">
        <f t="shared" ref="N177" si="63">+N178</f>
        <v>50</v>
      </c>
      <c r="O177" s="52">
        <f t="shared" si="41"/>
        <v>50</v>
      </c>
      <c r="P177" s="6" t="s">
        <v>145</v>
      </c>
      <c r="R177" s="61"/>
    </row>
    <row r="178" spans="1:18" ht="13.5" thickBot="1" x14ac:dyDescent="0.25">
      <c r="A178" s="132"/>
      <c r="B178" s="133"/>
      <c r="C178" s="134"/>
      <c r="D178" s="133">
        <v>3419</v>
      </c>
      <c r="E178" s="133">
        <v>5222</v>
      </c>
      <c r="F178" s="135" t="s">
        <v>16</v>
      </c>
      <c r="G178" s="29">
        <v>0</v>
      </c>
      <c r="H178" s="29">
        <v>0</v>
      </c>
      <c r="I178" s="30"/>
      <c r="J178" s="51"/>
      <c r="K178" s="51"/>
      <c r="L178" s="51"/>
      <c r="M178" s="30">
        <v>0</v>
      </c>
      <c r="N178" s="51">
        <v>50</v>
      </c>
      <c r="O178" s="51">
        <f t="shared" si="41"/>
        <v>50</v>
      </c>
    </row>
    <row r="179" spans="1:18" x14ac:dyDescent="0.2">
      <c r="A179" s="24" t="s">
        <v>0</v>
      </c>
      <c r="B179" s="25">
        <v>4230182</v>
      </c>
      <c r="C179" s="130" t="s">
        <v>7</v>
      </c>
      <c r="D179" s="25" t="s">
        <v>2</v>
      </c>
      <c r="E179" s="25" t="s">
        <v>2</v>
      </c>
      <c r="F179" s="131" t="s">
        <v>117</v>
      </c>
      <c r="G179" s="26">
        <v>0</v>
      </c>
      <c r="H179" s="26">
        <v>0</v>
      </c>
      <c r="I179" s="23"/>
      <c r="J179" s="52"/>
      <c r="K179" s="52"/>
      <c r="L179" s="52"/>
      <c r="M179" s="23">
        <v>0</v>
      </c>
      <c r="N179" s="52">
        <f t="shared" ref="N179" si="64">+N180</f>
        <v>125</v>
      </c>
      <c r="O179" s="52">
        <f t="shared" si="41"/>
        <v>125</v>
      </c>
      <c r="P179" s="6" t="s">
        <v>145</v>
      </c>
      <c r="R179" s="61"/>
    </row>
    <row r="180" spans="1:18" ht="13.5" thickBot="1" x14ac:dyDescent="0.25">
      <c r="A180" s="132"/>
      <c r="B180" s="133"/>
      <c r="C180" s="134"/>
      <c r="D180" s="133">
        <v>3419</v>
      </c>
      <c r="E180" s="133">
        <v>5222</v>
      </c>
      <c r="F180" s="135" t="s">
        <v>16</v>
      </c>
      <c r="G180" s="29">
        <v>0</v>
      </c>
      <c r="H180" s="29">
        <v>0</v>
      </c>
      <c r="I180" s="30"/>
      <c r="J180" s="51"/>
      <c r="K180" s="51"/>
      <c r="L180" s="51"/>
      <c r="M180" s="30">
        <v>0</v>
      </c>
      <c r="N180" s="51">
        <v>125</v>
      </c>
      <c r="O180" s="51">
        <f t="shared" si="41"/>
        <v>125</v>
      </c>
    </row>
    <row r="181" spans="1:18" ht="23.45" customHeight="1" x14ac:dyDescent="0.2">
      <c r="A181" s="24" t="s">
        <v>0</v>
      </c>
      <c r="B181" s="25">
        <v>4230183</v>
      </c>
      <c r="C181" s="130" t="s">
        <v>7</v>
      </c>
      <c r="D181" s="25" t="s">
        <v>2</v>
      </c>
      <c r="E181" s="25" t="s">
        <v>2</v>
      </c>
      <c r="F181" s="131" t="s">
        <v>118</v>
      </c>
      <c r="G181" s="26">
        <v>0</v>
      </c>
      <c r="H181" s="26">
        <v>0</v>
      </c>
      <c r="I181" s="23"/>
      <c r="J181" s="52"/>
      <c r="K181" s="52"/>
      <c r="L181" s="52"/>
      <c r="M181" s="23">
        <v>0</v>
      </c>
      <c r="N181" s="52">
        <f t="shared" ref="N181" si="65">+N182</f>
        <v>50</v>
      </c>
      <c r="O181" s="52">
        <f t="shared" si="41"/>
        <v>50</v>
      </c>
      <c r="P181" s="6" t="s">
        <v>145</v>
      </c>
      <c r="R181" s="61"/>
    </row>
    <row r="182" spans="1:18" ht="13.5" thickBot="1" x14ac:dyDescent="0.25">
      <c r="A182" s="132"/>
      <c r="B182" s="133"/>
      <c r="C182" s="134"/>
      <c r="D182" s="133">
        <v>3419</v>
      </c>
      <c r="E182" s="133">
        <v>5222</v>
      </c>
      <c r="F182" s="135" t="s">
        <v>16</v>
      </c>
      <c r="G182" s="29">
        <v>0</v>
      </c>
      <c r="H182" s="29">
        <v>0</v>
      </c>
      <c r="I182" s="30"/>
      <c r="J182" s="51"/>
      <c r="K182" s="51"/>
      <c r="L182" s="51"/>
      <c r="M182" s="30">
        <v>0</v>
      </c>
      <c r="N182" s="51">
        <v>50</v>
      </c>
      <c r="O182" s="51">
        <f t="shared" si="41"/>
        <v>50</v>
      </c>
    </row>
    <row r="183" spans="1:18" ht="22.5" x14ac:dyDescent="0.2">
      <c r="A183" s="24" t="s">
        <v>0</v>
      </c>
      <c r="B183" s="25">
        <v>4230184</v>
      </c>
      <c r="C183" s="130" t="s">
        <v>7</v>
      </c>
      <c r="D183" s="25" t="s">
        <v>2</v>
      </c>
      <c r="E183" s="25" t="s">
        <v>2</v>
      </c>
      <c r="F183" s="131" t="s">
        <v>119</v>
      </c>
      <c r="G183" s="26">
        <v>0</v>
      </c>
      <c r="H183" s="26">
        <v>0</v>
      </c>
      <c r="I183" s="23"/>
      <c r="J183" s="52"/>
      <c r="K183" s="52"/>
      <c r="L183" s="52"/>
      <c r="M183" s="23">
        <v>0</v>
      </c>
      <c r="N183" s="52">
        <f t="shared" ref="N183" si="66">+N184</f>
        <v>57.5</v>
      </c>
      <c r="O183" s="52">
        <f t="shared" si="41"/>
        <v>57.5</v>
      </c>
      <c r="P183" s="6" t="s">
        <v>145</v>
      </c>
      <c r="R183" s="61"/>
    </row>
    <row r="184" spans="1:18" ht="13.5" thickBot="1" x14ac:dyDescent="0.25">
      <c r="A184" s="132"/>
      <c r="B184" s="133"/>
      <c r="C184" s="134"/>
      <c r="D184" s="133">
        <v>3419</v>
      </c>
      <c r="E184" s="133">
        <v>5222</v>
      </c>
      <c r="F184" s="135" t="s">
        <v>16</v>
      </c>
      <c r="G184" s="29">
        <v>0</v>
      </c>
      <c r="H184" s="29">
        <v>0</v>
      </c>
      <c r="I184" s="30"/>
      <c r="J184" s="51"/>
      <c r="K184" s="51"/>
      <c r="L184" s="51"/>
      <c r="M184" s="30">
        <v>0</v>
      </c>
      <c r="N184" s="51">
        <v>57.5</v>
      </c>
      <c r="O184" s="51">
        <f t="shared" si="41"/>
        <v>57.5</v>
      </c>
    </row>
    <row r="185" spans="1:18" x14ac:dyDescent="0.2">
      <c r="A185" s="24" t="s">
        <v>0</v>
      </c>
      <c r="B185" s="25">
        <v>4230185</v>
      </c>
      <c r="C185" s="130" t="s">
        <v>7</v>
      </c>
      <c r="D185" s="25" t="s">
        <v>2</v>
      </c>
      <c r="E185" s="25" t="s">
        <v>2</v>
      </c>
      <c r="F185" s="131" t="s">
        <v>120</v>
      </c>
      <c r="G185" s="26">
        <v>0</v>
      </c>
      <c r="H185" s="26">
        <v>0</v>
      </c>
      <c r="I185" s="23"/>
      <c r="J185" s="52"/>
      <c r="K185" s="52"/>
      <c r="L185" s="52"/>
      <c r="M185" s="23">
        <v>0</v>
      </c>
      <c r="N185" s="52">
        <f t="shared" ref="N185" si="67">+N186</f>
        <v>50</v>
      </c>
      <c r="O185" s="52">
        <f t="shared" si="41"/>
        <v>50</v>
      </c>
      <c r="P185" s="6" t="s">
        <v>145</v>
      </c>
      <c r="R185" s="61"/>
    </row>
    <row r="186" spans="1:18" ht="13.5" thickBot="1" x14ac:dyDescent="0.25">
      <c r="A186" s="132"/>
      <c r="B186" s="133"/>
      <c r="C186" s="134"/>
      <c r="D186" s="133">
        <v>3419</v>
      </c>
      <c r="E186" s="133">
        <v>5222</v>
      </c>
      <c r="F186" s="135" t="s">
        <v>16</v>
      </c>
      <c r="G186" s="29">
        <v>0</v>
      </c>
      <c r="H186" s="29">
        <v>0</v>
      </c>
      <c r="I186" s="30"/>
      <c r="J186" s="51"/>
      <c r="K186" s="51"/>
      <c r="L186" s="51"/>
      <c r="M186" s="30">
        <v>0</v>
      </c>
      <c r="N186" s="51">
        <v>50</v>
      </c>
      <c r="O186" s="51">
        <f t="shared" si="41"/>
        <v>50</v>
      </c>
    </row>
    <row r="187" spans="1:18" ht="22.5" x14ac:dyDescent="0.2">
      <c r="A187" s="24" t="s">
        <v>0</v>
      </c>
      <c r="B187" s="25">
        <v>4230186</v>
      </c>
      <c r="C187" s="130" t="s">
        <v>7</v>
      </c>
      <c r="D187" s="25" t="s">
        <v>2</v>
      </c>
      <c r="E187" s="25" t="s">
        <v>2</v>
      </c>
      <c r="F187" s="131" t="s">
        <v>121</v>
      </c>
      <c r="G187" s="26">
        <v>0</v>
      </c>
      <c r="H187" s="26">
        <v>0</v>
      </c>
      <c r="I187" s="23"/>
      <c r="J187" s="52"/>
      <c r="K187" s="52"/>
      <c r="L187" s="52"/>
      <c r="M187" s="23">
        <v>0</v>
      </c>
      <c r="N187" s="52">
        <f t="shared" ref="N187" si="68">+N188</f>
        <v>50</v>
      </c>
      <c r="O187" s="52">
        <f t="shared" si="41"/>
        <v>50</v>
      </c>
      <c r="P187" s="6" t="s">
        <v>145</v>
      </c>
      <c r="R187" s="61"/>
    </row>
    <row r="188" spans="1:18" ht="13.5" thickBot="1" x14ac:dyDescent="0.25">
      <c r="A188" s="132"/>
      <c r="B188" s="133"/>
      <c r="C188" s="134"/>
      <c r="D188" s="133">
        <v>3419</v>
      </c>
      <c r="E188" s="133">
        <v>5222</v>
      </c>
      <c r="F188" s="135" t="s">
        <v>16</v>
      </c>
      <c r="G188" s="29">
        <v>0</v>
      </c>
      <c r="H188" s="29">
        <v>0</v>
      </c>
      <c r="I188" s="30"/>
      <c r="J188" s="51"/>
      <c r="K188" s="51"/>
      <c r="L188" s="51"/>
      <c r="M188" s="30">
        <v>0</v>
      </c>
      <c r="N188" s="51">
        <v>50</v>
      </c>
      <c r="O188" s="51">
        <f t="shared" si="41"/>
        <v>50</v>
      </c>
    </row>
    <row r="189" spans="1:18" ht="22.5" x14ac:dyDescent="0.2">
      <c r="A189" s="24" t="s">
        <v>0</v>
      </c>
      <c r="B189" s="25">
        <v>4230187</v>
      </c>
      <c r="C189" s="130" t="s">
        <v>7</v>
      </c>
      <c r="D189" s="25" t="s">
        <v>2</v>
      </c>
      <c r="E189" s="25" t="s">
        <v>2</v>
      </c>
      <c r="F189" s="131" t="s">
        <v>122</v>
      </c>
      <c r="G189" s="26">
        <v>0</v>
      </c>
      <c r="H189" s="26">
        <v>0</v>
      </c>
      <c r="I189" s="23"/>
      <c r="J189" s="52"/>
      <c r="K189" s="52"/>
      <c r="L189" s="52"/>
      <c r="M189" s="23">
        <v>0</v>
      </c>
      <c r="N189" s="52">
        <f t="shared" ref="N189" si="69">+N190</f>
        <v>76.25</v>
      </c>
      <c r="O189" s="52">
        <f t="shared" si="41"/>
        <v>76.25</v>
      </c>
      <c r="P189" s="6" t="s">
        <v>145</v>
      </c>
      <c r="R189" s="61"/>
    </row>
    <row r="190" spans="1:18" ht="13.5" thickBot="1" x14ac:dyDescent="0.25">
      <c r="A190" s="132"/>
      <c r="B190" s="133"/>
      <c r="C190" s="134"/>
      <c r="D190" s="133">
        <v>3419</v>
      </c>
      <c r="E190" s="133">
        <v>5222</v>
      </c>
      <c r="F190" s="135" t="s">
        <v>16</v>
      </c>
      <c r="G190" s="29">
        <v>0</v>
      </c>
      <c r="H190" s="29">
        <v>0</v>
      </c>
      <c r="I190" s="30"/>
      <c r="J190" s="51"/>
      <c r="K190" s="51"/>
      <c r="L190" s="51"/>
      <c r="M190" s="30">
        <v>0</v>
      </c>
      <c r="N190" s="51">
        <v>76.25</v>
      </c>
      <c r="O190" s="51">
        <f t="shared" si="41"/>
        <v>76.25</v>
      </c>
    </row>
    <row r="191" spans="1:18" ht="24.6" customHeight="1" x14ac:dyDescent="0.2">
      <c r="A191" s="24" t="s">
        <v>0</v>
      </c>
      <c r="B191" s="25">
        <v>4230188</v>
      </c>
      <c r="C191" s="130" t="s">
        <v>7</v>
      </c>
      <c r="D191" s="25" t="s">
        <v>2</v>
      </c>
      <c r="E191" s="25" t="s">
        <v>2</v>
      </c>
      <c r="F191" s="131" t="s">
        <v>182</v>
      </c>
      <c r="G191" s="26">
        <v>0</v>
      </c>
      <c r="H191" s="26">
        <v>0</v>
      </c>
      <c r="I191" s="23"/>
      <c r="J191" s="52"/>
      <c r="K191" s="52"/>
      <c r="L191" s="52"/>
      <c r="M191" s="23">
        <v>0</v>
      </c>
      <c r="N191" s="52">
        <f t="shared" ref="N191" si="70">+N192</f>
        <v>50</v>
      </c>
      <c r="O191" s="52">
        <f t="shared" si="41"/>
        <v>50</v>
      </c>
      <c r="P191" s="6" t="s">
        <v>145</v>
      </c>
      <c r="R191" s="61"/>
    </row>
    <row r="192" spans="1:18" ht="13.5" thickBot="1" x14ac:dyDescent="0.25">
      <c r="A192" s="132"/>
      <c r="B192" s="133"/>
      <c r="C192" s="134"/>
      <c r="D192" s="133">
        <v>3419</v>
      </c>
      <c r="E192" s="133">
        <v>5222</v>
      </c>
      <c r="F192" s="135" t="s">
        <v>16</v>
      </c>
      <c r="G192" s="29">
        <v>0</v>
      </c>
      <c r="H192" s="29">
        <v>0</v>
      </c>
      <c r="I192" s="30"/>
      <c r="J192" s="51"/>
      <c r="K192" s="51"/>
      <c r="L192" s="51"/>
      <c r="M192" s="30">
        <v>0</v>
      </c>
      <c r="N192" s="51">
        <v>50</v>
      </c>
      <c r="O192" s="51">
        <f t="shared" si="41"/>
        <v>50</v>
      </c>
    </row>
    <row r="193" spans="1:18" ht="22.5" x14ac:dyDescent="0.2">
      <c r="A193" s="24" t="s">
        <v>0</v>
      </c>
      <c r="B193" s="25">
        <v>4230189</v>
      </c>
      <c r="C193" s="130" t="s">
        <v>7</v>
      </c>
      <c r="D193" s="25" t="s">
        <v>2</v>
      </c>
      <c r="E193" s="25" t="s">
        <v>2</v>
      </c>
      <c r="F193" s="131" t="s">
        <v>123</v>
      </c>
      <c r="G193" s="26">
        <v>0</v>
      </c>
      <c r="H193" s="26">
        <v>0</v>
      </c>
      <c r="I193" s="23"/>
      <c r="J193" s="52"/>
      <c r="K193" s="52"/>
      <c r="L193" s="52"/>
      <c r="M193" s="23">
        <v>0</v>
      </c>
      <c r="N193" s="52">
        <f t="shared" ref="N193" si="71">+N194</f>
        <v>50</v>
      </c>
      <c r="O193" s="52">
        <f t="shared" si="41"/>
        <v>50</v>
      </c>
      <c r="P193" s="6" t="s">
        <v>145</v>
      </c>
      <c r="R193" s="61"/>
    </row>
    <row r="194" spans="1:18" ht="13.5" thickBot="1" x14ac:dyDescent="0.25">
      <c r="A194" s="132"/>
      <c r="B194" s="133"/>
      <c r="C194" s="134"/>
      <c r="D194" s="133">
        <v>3419</v>
      </c>
      <c r="E194" s="133">
        <v>5222</v>
      </c>
      <c r="F194" s="135" t="s">
        <v>16</v>
      </c>
      <c r="G194" s="29">
        <v>0</v>
      </c>
      <c r="H194" s="29">
        <v>0</v>
      </c>
      <c r="I194" s="30"/>
      <c r="J194" s="51"/>
      <c r="K194" s="51"/>
      <c r="L194" s="51"/>
      <c r="M194" s="30">
        <v>0</v>
      </c>
      <c r="N194" s="51">
        <v>50</v>
      </c>
      <c r="O194" s="51">
        <f t="shared" si="41"/>
        <v>50</v>
      </c>
    </row>
    <row r="195" spans="1:18" ht="24.6" customHeight="1" x14ac:dyDescent="0.2">
      <c r="A195" s="24" t="s">
        <v>0</v>
      </c>
      <c r="B195" s="25">
        <v>4230190</v>
      </c>
      <c r="C195" s="130" t="s">
        <v>7</v>
      </c>
      <c r="D195" s="25" t="s">
        <v>2</v>
      </c>
      <c r="E195" s="25" t="s">
        <v>2</v>
      </c>
      <c r="F195" s="131" t="s">
        <v>124</v>
      </c>
      <c r="G195" s="26">
        <v>0</v>
      </c>
      <c r="H195" s="26">
        <v>0</v>
      </c>
      <c r="I195" s="23"/>
      <c r="J195" s="52"/>
      <c r="K195" s="52"/>
      <c r="L195" s="52"/>
      <c r="M195" s="23">
        <v>0</v>
      </c>
      <c r="N195" s="52">
        <f t="shared" ref="N195" si="72">+N196</f>
        <v>50</v>
      </c>
      <c r="O195" s="52">
        <f t="shared" si="41"/>
        <v>50</v>
      </c>
      <c r="P195" s="6" t="s">
        <v>145</v>
      </c>
      <c r="R195" s="61"/>
    </row>
    <row r="196" spans="1:18" ht="13.5" thickBot="1" x14ac:dyDescent="0.25">
      <c r="A196" s="132"/>
      <c r="B196" s="133"/>
      <c r="C196" s="134"/>
      <c r="D196" s="133">
        <v>3419</v>
      </c>
      <c r="E196" s="133">
        <v>5222</v>
      </c>
      <c r="F196" s="135" t="s">
        <v>16</v>
      </c>
      <c r="G196" s="29">
        <v>0</v>
      </c>
      <c r="H196" s="29">
        <v>0</v>
      </c>
      <c r="I196" s="30"/>
      <c r="J196" s="51"/>
      <c r="K196" s="51"/>
      <c r="L196" s="51"/>
      <c r="M196" s="30">
        <v>0</v>
      </c>
      <c r="N196" s="51">
        <v>50</v>
      </c>
      <c r="O196" s="51">
        <f t="shared" si="41"/>
        <v>50</v>
      </c>
    </row>
    <row r="197" spans="1:18" x14ac:dyDescent="0.2">
      <c r="A197" s="24" t="s">
        <v>0</v>
      </c>
      <c r="B197" s="25">
        <v>4230191</v>
      </c>
      <c r="C197" s="130" t="s">
        <v>7</v>
      </c>
      <c r="D197" s="25" t="s">
        <v>2</v>
      </c>
      <c r="E197" s="25" t="s">
        <v>2</v>
      </c>
      <c r="F197" s="131" t="s">
        <v>125</v>
      </c>
      <c r="G197" s="26">
        <v>0</v>
      </c>
      <c r="H197" s="26">
        <v>0</v>
      </c>
      <c r="I197" s="23"/>
      <c r="J197" s="52"/>
      <c r="K197" s="52"/>
      <c r="L197" s="52"/>
      <c r="M197" s="23">
        <v>0</v>
      </c>
      <c r="N197" s="52">
        <f t="shared" ref="N197" si="73">+N198</f>
        <v>50</v>
      </c>
      <c r="O197" s="52">
        <f t="shared" ref="O197:O260" si="74">+M197+N197</f>
        <v>50</v>
      </c>
      <c r="P197" s="6" t="s">
        <v>145</v>
      </c>
      <c r="R197" s="61"/>
    </row>
    <row r="198" spans="1:18" ht="13.5" thickBot="1" x14ac:dyDescent="0.25">
      <c r="A198" s="132"/>
      <c r="B198" s="133"/>
      <c r="C198" s="134"/>
      <c r="D198" s="133">
        <v>3419</v>
      </c>
      <c r="E198" s="133">
        <v>5222</v>
      </c>
      <c r="F198" s="135" t="s">
        <v>16</v>
      </c>
      <c r="G198" s="29">
        <v>0</v>
      </c>
      <c r="H198" s="29">
        <v>0</v>
      </c>
      <c r="I198" s="30"/>
      <c r="J198" s="51"/>
      <c r="K198" s="51"/>
      <c r="L198" s="51"/>
      <c r="M198" s="30">
        <v>0</v>
      </c>
      <c r="N198" s="51">
        <v>50</v>
      </c>
      <c r="O198" s="51">
        <f t="shared" si="74"/>
        <v>50</v>
      </c>
    </row>
    <row r="199" spans="1:18" ht="23.45" customHeight="1" x14ac:dyDescent="0.2">
      <c r="A199" s="24" t="s">
        <v>0</v>
      </c>
      <c r="B199" s="25">
        <v>4230192</v>
      </c>
      <c r="C199" s="130" t="s">
        <v>7</v>
      </c>
      <c r="D199" s="25" t="s">
        <v>2</v>
      </c>
      <c r="E199" s="25" t="s">
        <v>2</v>
      </c>
      <c r="F199" s="131" t="s">
        <v>126</v>
      </c>
      <c r="G199" s="26">
        <v>0</v>
      </c>
      <c r="H199" s="26">
        <v>0</v>
      </c>
      <c r="I199" s="23"/>
      <c r="J199" s="52"/>
      <c r="K199" s="52"/>
      <c r="L199" s="52"/>
      <c r="M199" s="23">
        <v>0</v>
      </c>
      <c r="N199" s="52">
        <f t="shared" ref="N199" si="75">+N200</f>
        <v>50</v>
      </c>
      <c r="O199" s="52">
        <f t="shared" si="74"/>
        <v>50</v>
      </c>
      <c r="P199" s="6" t="s">
        <v>145</v>
      </c>
      <c r="R199" s="61"/>
    </row>
    <row r="200" spans="1:18" ht="13.5" thickBot="1" x14ac:dyDescent="0.25">
      <c r="A200" s="132"/>
      <c r="B200" s="133"/>
      <c r="C200" s="134"/>
      <c r="D200" s="133">
        <v>3419</v>
      </c>
      <c r="E200" s="133">
        <v>5222</v>
      </c>
      <c r="F200" s="135" t="s">
        <v>16</v>
      </c>
      <c r="G200" s="29">
        <v>0</v>
      </c>
      <c r="H200" s="29">
        <v>0</v>
      </c>
      <c r="I200" s="30"/>
      <c r="J200" s="51"/>
      <c r="K200" s="51"/>
      <c r="L200" s="51"/>
      <c r="M200" s="30">
        <v>0</v>
      </c>
      <c r="N200" s="51">
        <v>50</v>
      </c>
      <c r="O200" s="51">
        <f t="shared" si="74"/>
        <v>50</v>
      </c>
    </row>
    <row r="201" spans="1:18" ht="22.5" x14ac:dyDescent="0.2">
      <c r="A201" s="24" t="s">
        <v>0</v>
      </c>
      <c r="B201" s="25">
        <v>4230193</v>
      </c>
      <c r="C201" s="130" t="s">
        <v>7</v>
      </c>
      <c r="D201" s="25" t="s">
        <v>2</v>
      </c>
      <c r="E201" s="25" t="s">
        <v>2</v>
      </c>
      <c r="F201" s="131" t="s">
        <v>127</v>
      </c>
      <c r="G201" s="26">
        <v>0</v>
      </c>
      <c r="H201" s="26">
        <v>0</v>
      </c>
      <c r="I201" s="23"/>
      <c r="J201" s="52"/>
      <c r="K201" s="52"/>
      <c r="L201" s="52"/>
      <c r="M201" s="23">
        <v>0</v>
      </c>
      <c r="N201" s="52">
        <f t="shared" ref="N201" si="76">+N202</f>
        <v>50</v>
      </c>
      <c r="O201" s="52">
        <f t="shared" si="74"/>
        <v>50</v>
      </c>
      <c r="P201" s="6" t="s">
        <v>145</v>
      </c>
      <c r="R201" s="61"/>
    </row>
    <row r="202" spans="1:18" ht="13.5" thickBot="1" x14ac:dyDescent="0.25">
      <c r="A202" s="132"/>
      <c r="B202" s="133"/>
      <c r="C202" s="134"/>
      <c r="D202" s="133">
        <v>3419</v>
      </c>
      <c r="E202" s="133">
        <v>5213</v>
      </c>
      <c r="F202" s="135" t="s">
        <v>62</v>
      </c>
      <c r="G202" s="29">
        <v>0</v>
      </c>
      <c r="H202" s="29">
        <v>0</v>
      </c>
      <c r="I202" s="30"/>
      <c r="J202" s="51"/>
      <c r="K202" s="51"/>
      <c r="L202" s="51"/>
      <c r="M202" s="30">
        <v>0</v>
      </c>
      <c r="N202" s="51">
        <v>50</v>
      </c>
      <c r="O202" s="51">
        <f t="shared" si="74"/>
        <v>50</v>
      </c>
    </row>
    <row r="203" spans="1:18" ht="33.75" x14ac:dyDescent="0.2">
      <c r="A203" s="24" t="s">
        <v>0</v>
      </c>
      <c r="B203" s="25">
        <v>4230194</v>
      </c>
      <c r="C203" s="130" t="s">
        <v>7</v>
      </c>
      <c r="D203" s="25" t="s">
        <v>2</v>
      </c>
      <c r="E203" s="25" t="s">
        <v>2</v>
      </c>
      <c r="F203" s="131" t="s">
        <v>128</v>
      </c>
      <c r="G203" s="26">
        <v>0</v>
      </c>
      <c r="H203" s="26">
        <v>0</v>
      </c>
      <c r="I203" s="23"/>
      <c r="J203" s="52"/>
      <c r="K203" s="52"/>
      <c r="L203" s="52"/>
      <c r="M203" s="23">
        <v>0</v>
      </c>
      <c r="N203" s="52">
        <f t="shared" ref="N203" si="77">+N204</f>
        <v>50</v>
      </c>
      <c r="O203" s="52">
        <f t="shared" si="74"/>
        <v>50</v>
      </c>
      <c r="P203" s="6" t="s">
        <v>145</v>
      </c>
      <c r="R203" s="61"/>
    </row>
    <row r="204" spans="1:18" ht="13.5" thickBot="1" x14ac:dyDescent="0.25">
      <c r="A204" s="132"/>
      <c r="B204" s="133"/>
      <c r="C204" s="134"/>
      <c r="D204" s="133">
        <v>3419</v>
      </c>
      <c r="E204" s="133">
        <v>5222</v>
      </c>
      <c r="F204" s="135" t="s">
        <v>16</v>
      </c>
      <c r="G204" s="29">
        <v>0</v>
      </c>
      <c r="H204" s="29">
        <v>0</v>
      </c>
      <c r="I204" s="30"/>
      <c r="J204" s="51"/>
      <c r="K204" s="51"/>
      <c r="L204" s="51"/>
      <c r="M204" s="30">
        <v>0</v>
      </c>
      <c r="N204" s="51">
        <v>50</v>
      </c>
      <c r="O204" s="51">
        <f t="shared" si="74"/>
        <v>50</v>
      </c>
    </row>
    <row r="205" spans="1:18" ht="30" customHeight="1" x14ac:dyDescent="0.2">
      <c r="A205" s="24" t="s">
        <v>0</v>
      </c>
      <c r="B205" s="25">
        <v>4230195</v>
      </c>
      <c r="C205" s="130" t="s">
        <v>7</v>
      </c>
      <c r="D205" s="25" t="s">
        <v>2</v>
      </c>
      <c r="E205" s="25" t="s">
        <v>2</v>
      </c>
      <c r="F205" s="131" t="s">
        <v>129</v>
      </c>
      <c r="G205" s="26">
        <v>0</v>
      </c>
      <c r="H205" s="26">
        <v>0</v>
      </c>
      <c r="I205" s="23"/>
      <c r="J205" s="52"/>
      <c r="K205" s="52"/>
      <c r="L205" s="52"/>
      <c r="M205" s="23">
        <v>0</v>
      </c>
      <c r="N205" s="52">
        <f t="shared" ref="N205" si="78">+N206</f>
        <v>52.5</v>
      </c>
      <c r="O205" s="52">
        <f t="shared" si="74"/>
        <v>52.5</v>
      </c>
      <c r="P205" s="6" t="s">
        <v>145</v>
      </c>
      <c r="R205" s="61"/>
    </row>
    <row r="206" spans="1:18" ht="13.5" thickBot="1" x14ac:dyDescent="0.25">
      <c r="A206" s="132"/>
      <c r="B206" s="133"/>
      <c r="C206" s="134"/>
      <c r="D206" s="133">
        <v>3419</v>
      </c>
      <c r="E206" s="133">
        <v>5222</v>
      </c>
      <c r="F206" s="135" t="s">
        <v>16</v>
      </c>
      <c r="G206" s="29">
        <v>0</v>
      </c>
      <c r="H206" s="29">
        <v>0</v>
      </c>
      <c r="I206" s="30"/>
      <c r="J206" s="51"/>
      <c r="K206" s="51"/>
      <c r="L206" s="51"/>
      <c r="M206" s="30">
        <v>0</v>
      </c>
      <c r="N206" s="51">
        <v>52.5</v>
      </c>
      <c r="O206" s="51">
        <f t="shared" si="74"/>
        <v>52.5</v>
      </c>
    </row>
    <row r="207" spans="1:18" x14ac:dyDescent="0.2">
      <c r="A207" s="24" t="s">
        <v>0</v>
      </c>
      <c r="B207" s="25">
        <v>4230196</v>
      </c>
      <c r="C207" s="130" t="s">
        <v>7</v>
      </c>
      <c r="D207" s="25" t="s">
        <v>2</v>
      </c>
      <c r="E207" s="25" t="s">
        <v>2</v>
      </c>
      <c r="F207" s="131" t="s">
        <v>130</v>
      </c>
      <c r="G207" s="26">
        <v>0</v>
      </c>
      <c r="H207" s="26">
        <v>0</v>
      </c>
      <c r="I207" s="23"/>
      <c r="J207" s="52"/>
      <c r="K207" s="52"/>
      <c r="L207" s="52"/>
      <c r="M207" s="23">
        <v>0</v>
      </c>
      <c r="N207" s="52">
        <f t="shared" ref="N207" si="79">+N208</f>
        <v>50</v>
      </c>
      <c r="O207" s="52">
        <f t="shared" si="74"/>
        <v>50</v>
      </c>
      <c r="P207" s="6" t="s">
        <v>145</v>
      </c>
      <c r="R207" s="61"/>
    </row>
    <row r="208" spans="1:18" ht="13.5" thickBot="1" x14ac:dyDescent="0.25">
      <c r="A208" s="132"/>
      <c r="B208" s="133"/>
      <c r="C208" s="134"/>
      <c r="D208" s="133">
        <v>3419</v>
      </c>
      <c r="E208" s="133">
        <v>5222</v>
      </c>
      <c r="F208" s="135" t="s">
        <v>16</v>
      </c>
      <c r="G208" s="29">
        <v>0</v>
      </c>
      <c r="H208" s="29">
        <v>0</v>
      </c>
      <c r="I208" s="30"/>
      <c r="J208" s="51"/>
      <c r="K208" s="51"/>
      <c r="L208" s="51"/>
      <c r="M208" s="30">
        <v>0</v>
      </c>
      <c r="N208" s="51">
        <v>50</v>
      </c>
      <c r="O208" s="51">
        <f t="shared" si="74"/>
        <v>50</v>
      </c>
    </row>
    <row r="209" spans="1:18" x14ac:dyDescent="0.2">
      <c r="A209" s="24" t="s">
        <v>0</v>
      </c>
      <c r="B209" s="25">
        <v>4230197</v>
      </c>
      <c r="C209" s="130" t="s">
        <v>7</v>
      </c>
      <c r="D209" s="25" t="s">
        <v>2</v>
      </c>
      <c r="E209" s="25" t="s">
        <v>2</v>
      </c>
      <c r="F209" s="131" t="s">
        <v>131</v>
      </c>
      <c r="G209" s="26">
        <v>0</v>
      </c>
      <c r="H209" s="26">
        <v>0</v>
      </c>
      <c r="I209" s="23"/>
      <c r="J209" s="52"/>
      <c r="K209" s="52"/>
      <c r="L209" s="52"/>
      <c r="M209" s="23">
        <v>0</v>
      </c>
      <c r="N209" s="52">
        <f t="shared" ref="N209" si="80">+N210</f>
        <v>50</v>
      </c>
      <c r="O209" s="52">
        <f t="shared" si="74"/>
        <v>50</v>
      </c>
      <c r="P209" s="6" t="s">
        <v>145</v>
      </c>
      <c r="R209" s="61"/>
    </row>
    <row r="210" spans="1:18" ht="13.5" thickBot="1" x14ac:dyDescent="0.25">
      <c r="A210" s="132"/>
      <c r="B210" s="133"/>
      <c r="C210" s="134"/>
      <c r="D210" s="133">
        <v>3419</v>
      </c>
      <c r="E210" s="133">
        <v>5212</v>
      </c>
      <c r="F210" s="135" t="s">
        <v>61</v>
      </c>
      <c r="G210" s="29">
        <v>0</v>
      </c>
      <c r="H210" s="29">
        <v>0</v>
      </c>
      <c r="I210" s="30"/>
      <c r="J210" s="51"/>
      <c r="K210" s="51"/>
      <c r="L210" s="51"/>
      <c r="M210" s="30">
        <v>0</v>
      </c>
      <c r="N210" s="51">
        <v>50</v>
      </c>
      <c r="O210" s="51">
        <f t="shared" si="74"/>
        <v>50</v>
      </c>
    </row>
    <row r="211" spans="1:18" x14ac:dyDescent="0.2">
      <c r="A211" s="24" t="s">
        <v>0</v>
      </c>
      <c r="B211" s="25">
        <v>4230198</v>
      </c>
      <c r="C211" s="130" t="s">
        <v>7</v>
      </c>
      <c r="D211" s="25" t="s">
        <v>2</v>
      </c>
      <c r="E211" s="25" t="s">
        <v>2</v>
      </c>
      <c r="F211" s="131" t="s">
        <v>132</v>
      </c>
      <c r="G211" s="26">
        <v>0</v>
      </c>
      <c r="H211" s="26">
        <v>0</v>
      </c>
      <c r="I211" s="23"/>
      <c r="J211" s="52"/>
      <c r="K211" s="52"/>
      <c r="L211" s="52"/>
      <c r="M211" s="23">
        <v>0</v>
      </c>
      <c r="N211" s="52">
        <f t="shared" ref="N211" si="81">+N212</f>
        <v>50</v>
      </c>
      <c r="O211" s="52">
        <f t="shared" si="74"/>
        <v>50</v>
      </c>
      <c r="P211" s="6" t="s">
        <v>145</v>
      </c>
      <c r="R211" s="61"/>
    </row>
    <row r="212" spans="1:18" ht="13.5" thickBot="1" x14ac:dyDescent="0.25">
      <c r="A212" s="132"/>
      <c r="B212" s="133"/>
      <c r="C212" s="134"/>
      <c r="D212" s="133">
        <v>3419</v>
      </c>
      <c r="E212" s="133">
        <v>5222</v>
      </c>
      <c r="F212" s="135" t="s">
        <v>16</v>
      </c>
      <c r="G212" s="29">
        <v>0</v>
      </c>
      <c r="H212" s="29">
        <v>0</v>
      </c>
      <c r="I212" s="30"/>
      <c r="J212" s="51"/>
      <c r="K212" s="51"/>
      <c r="L212" s="51"/>
      <c r="M212" s="30">
        <v>0</v>
      </c>
      <c r="N212" s="51">
        <v>50</v>
      </c>
      <c r="O212" s="51">
        <f t="shared" si="74"/>
        <v>50</v>
      </c>
    </row>
    <row r="213" spans="1:18" ht="22.5" x14ac:dyDescent="0.2">
      <c r="A213" s="24" t="s">
        <v>0</v>
      </c>
      <c r="B213" s="25">
        <v>4230199</v>
      </c>
      <c r="C213" s="130" t="s">
        <v>7</v>
      </c>
      <c r="D213" s="25" t="s">
        <v>2</v>
      </c>
      <c r="E213" s="25" t="s">
        <v>2</v>
      </c>
      <c r="F213" s="131" t="s">
        <v>133</v>
      </c>
      <c r="G213" s="26">
        <v>0</v>
      </c>
      <c r="H213" s="26">
        <v>0</v>
      </c>
      <c r="I213" s="23"/>
      <c r="J213" s="52"/>
      <c r="K213" s="52"/>
      <c r="L213" s="52"/>
      <c r="M213" s="23">
        <v>0</v>
      </c>
      <c r="N213" s="52">
        <f t="shared" ref="N213" si="82">+N214</f>
        <v>50</v>
      </c>
      <c r="O213" s="52">
        <f t="shared" si="74"/>
        <v>50</v>
      </c>
      <c r="P213" s="6" t="s">
        <v>145</v>
      </c>
      <c r="R213" s="61"/>
    </row>
    <row r="214" spans="1:18" ht="13.5" thickBot="1" x14ac:dyDescent="0.25">
      <c r="A214" s="132"/>
      <c r="B214" s="133"/>
      <c r="C214" s="134"/>
      <c r="D214" s="133">
        <v>3419</v>
      </c>
      <c r="E214" s="133">
        <v>5222</v>
      </c>
      <c r="F214" s="135" t="s">
        <v>16</v>
      </c>
      <c r="G214" s="29">
        <v>0</v>
      </c>
      <c r="H214" s="29">
        <v>0</v>
      </c>
      <c r="I214" s="30"/>
      <c r="J214" s="51"/>
      <c r="K214" s="51"/>
      <c r="L214" s="51"/>
      <c r="M214" s="30">
        <v>0</v>
      </c>
      <c r="N214" s="51">
        <v>50</v>
      </c>
      <c r="O214" s="51">
        <f t="shared" si="74"/>
        <v>50</v>
      </c>
    </row>
    <row r="215" spans="1:18" ht="25.15" customHeight="1" x14ac:dyDescent="0.2">
      <c r="A215" s="24" t="s">
        <v>0</v>
      </c>
      <c r="B215" s="25">
        <v>4230200</v>
      </c>
      <c r="C215" s="130" t="s">
        <v>7</v>
      </c>
      <c r="D215" s="25" t="s">
        <v>2</v>
      </c>
      <c r="E215" s="25" t="s">
        <v>2</v>
      </c>
      <c r="F215" s="131" t="s">
        <v>134</v>
      </c>
      <c r="G215" s="26">
        <v>0</v>
      </c>
      <c r="H215" s="26">
        <v>0</v>
      </c>
      <c r="I215" s="23"/>
      <c r="J215" s="52"/>
      <c r="K215" s="52"/>
      <c r="L215" s="52"/>
      <c r="M215" s="23">
        <v>0</v>
      </c>
      <c r="N215" s="52">
        <f t="shared" ref="N215" si="83">+N216</f>
        <v>149</v>
      </c>
      <c r="O215" s="52">
        <f t="shared" si="74"/>
        <v>149</v>
      </c>
      <c r="P215" s="6" t="s">
        <v>145</v>
      </c>
      <c r="R215" s="61"/>
    </row>
    <row r="216" spans="1:18" ht="13.5" thickBot="1" x14ac:dyDescent="0.25">
      <c r="A216" s="132"/>
      <c r="B216" s="133"/>
      <c r="C216" s="134"/>
      <c r="D216" s="133">
        <v>3419</v>
      </c>
      <c r="E216" s="133">
        <v>5222</v>
      </c>
      <c r="F216" s="135" t="s">
        <v>16</v>
      </c>
      <c r="G216" s="29">
        <v>0</v>
      </c>
      <c r="H216" s="29">
        <v>0</v>
      </c>
      <c r="I216" s="30"/>
      <c r="J216" s="51"/>
      <c r="K216" s="51"/>
      <c r="L216" s="51"/>
      <c r="M216" s="30">
        <v>0</v>
      </c>
      <c r="N216" s="51">
        <v>149</v>
      </c>
      <c r="O216" s="51">
        <f t="shared" si="74"/>
        <v>149</v>
      </c>
    </row>
    <row r="217" spans="1:18" ht="22.5" x14ac:dyDescent="0.2">
      <c r="A217" s="24" t="s">
        <v>0</v>
      </c>
      <c r="B217" s="25">
        <v>4230201</v>
      </c>
      <c r="C217" s="130" t="s">
        <v>7</v>
      </c>
      <c r="D217" s="25" t="s">
        <v>2</v>
      </c>
      <c r="E217" s="25" t="s">
        <v>2</v>
      </c>
      <c r="F217" s="131" t="s">
        <v>135</v>
      </c>
      <c r="G217" s="26">
        <v>0</v>
      </c>
      <c r="H217" s="26">
        <v>0</v>
      </c>
      <c r="I217" s="23"/>
      <c r="J217" s="52"/>
      <c r="K217" s="52"/>
      <c r="L217" s="52"/>
      <c r="M217" s="23">
        <v>0</v>
      </c>
      <c r="N217" s="52">
        <f t="shared" ref="N217" si="84">+N218</f>
        <v>50</v>
      </c>
      <c r="O217" s="52">
        <f t="shared" si="74"/>
        <v>50</v>
      </c>
      <c r="P217" s="6" t="s">
        <v>145</v>
      </c>
      <c r="R217" s="61"/>
    </row>
    <row r="218" spans="1:18" ht="13.5" thickBot="1" x14ac:dyDescent="0.25">
      <c r="A218" s="132"/>
      <c r="B218" s="133"/>
      <c r="C218" s="134"/>
      <c r="D218" s="133">
        <v>3419</v>
      </c>
      <c r="E218" s="133">
        <v>5222</v>
      </c>
      <c r="F218" s="135" t="s">
        <v>16</v>
      </c>
      <c r="G218" s="29">
        <v>0</v>
      </c>
      <c r="H218" s="29">
        <v>0</v>
      </c>
      <c r="I218" s="30"/>
      <c r="J218" s="51"/>
      <c r="K218" s="51"/>
      <c r="L218" s="51"/>
      <c r="M218" s="30">
        <v>0</v>
      </c>
      <c r="N218" s="51">
        <v>50</v>
      </c>
      <c r="O218" s="51">
        <f t="shared" si="74"/>
        <v>50</v>
      </c>
    </row>
    <row r="219" spans="1:18" ht="33.75" x14ac:dyDescent="0.2">
      <c r="A219" s="24" t="s">
        <v>0</v>
      </c>
      <c r="B219" s="25">
        <v>4230202</v>
      </c>
      <c r="C219" s="130" t="s">
        <v>7</v>
      </c>
      <c r="D219" s="25" t="s">
        <v>2</v>
      </c>
      <c r="E219" s="25" t="s">
        <v>2</v>
      </c>
      <c r="F219" s="131" t="s">
        <v>183</v>
      </c>
      <c r="G219" s="26">
        <v>0</v>
      </c>
      <c r="H219" s="26">
        <v>0</v>
      </c>
      <c r="I219" s="23"/>
      <c r="J219" s="52"/>
      <c r="K219" s="52"/>
      <c r="L219" s="52"/>
      <c r="M219" s="23">
        <v>0</v>
      </c>
      <c r="N219" s="52">
        <f t="shared" ref="N219" si="85">+N220</f>
        <v>50</v>
      </c>
      <c r="O219" s="52">
        <f t="shared" si="74"/>
        <v>50</v>
      </c>
      <c r="P219" s="6" t="s">
        <v>145</v>
      </c>
      <c r="R219" s="61"/>
    </row>
    <row r="220" spans="1:18" ht="13.5" thickBot="1" x14ac:dyDescent="0.25">
      <c r="A220" s="132"/>
      <c r="B220" s="133"/>
      <c r="C220" s="134"/>
      <c r="D220" s="133">
        <v>3419</v>
      </c>
      <c r="E220" s="133">
        <v>5222</v>
      </c>
      <c r="F220" s="135" t="s">
        <v>16</v>
      </c>
      <c r="G220" s="29">
        <v>0</v>
      </c>
      <c r="H220" s="29">
        <v>0</v>
      </c>
      <c r="I220" s="30"/>
      <c r="J220" s="51"/>
      <c r="K220" s="51"/>
      <c r="L220" s="51"/>
      <c r="M220" s="30">
        <v>0</v>
      </c>
      <c r="N220" s="51">
        <v>50</v>
      </c>
      <c r="O220" s="51">
        <f t="shared" si="74"/>
        <v>50</v>
      </c>
    </row>
    <row r="221" spans="1:18" ht="22.5" x14ac:dyDescent="0.2">
      <c r="A221" s="24" t="s">
        <v>0</v>
      </c>
      <c r="B221" s="25">
        <v>4230203</v>
      </c>
      <c r="C221" s="130" t="s">
        <v>7</v>
      </c>
      <c r="D221" s="25" t="s">
        <v>2</v>
      </c>
      <c r="E221" s="25" t="s">
        <v>2</v>
      </c>
      <c r="F221" s="131" t="s">
        <v>136</v>
      </c>
      <c r="G221" s="26">
        <v>0</v>
      </c>
      <c r="H221" s="26">
        <v>0</v>
      </c>
      <c r="I221" s="23"/>
      <c r="J221" s="52"/>
      <c r="K221" s="52"/>
      <c r="L221" s="52"/>
      <c r="M221" s="23">
        <v>0</v>
      </c>
      <c r="N221" s="52">
        <f t="shared" ref="N221" si="86">+N222</f>
        <v>52.5</v>
      </c>
      <c r="O221" s="52">
        <f t="shared" si="74"/>
        <v>52.5</v>
      </c>
      <c r="P221" s="6" t="s">
        <v>145</v>
      </c>
      <c r="R221" s="61"/>
    </row>
    <row r="222" spans="1:18" ht="13.5" thickBot="1" x14ac:dyDescent="0.25">
      <c r="A222" s="132"/>
      <c r="B222" s="133"/>
      <c r="C222" s="134"/>
      <c r="D222" s="133">
        <v>3419</v>
      </c>
      <c r="E222" s="133">
        <v>5222</v>
      </c>
      <c r="F222" s="135" t="s">
        <v>16</v>
      </c>
      <c r="G222" s="29">
        <v>0</v>
      </c>
      <c r="H222" s="29">
        <v>0</v>
      </c>
      <c r="I222" s="30"/>
      <c r="J222" s="51"/>
      <c r="K222" s="51"/>
      <c r="L222" s="51"/>
      <c r="M222" s="30">
        <v>0</v>
      </c>
      <c r="N222" s="51">
        <v>52.5</v>
      </c>
      <c r="O222" s="51">
        <f t="shared" si="74"/>
        <v>52.5</v>
      </c>
    </row>
    <row r="223" spans="1:18" ht="24" customHeight="1" x14ac:dyDescent="0.2">
      <c r="A223" s="24" t="s">
        <v>0</v>
      </c>
      <c r="B223" s="25">
        <v>4230204</v>
      </c>
      <c r="C223" s="130" t="s">
        <v>7</v>
      </c>
      <c r="D223" s="25" t="s">
        <v>2</v>
      </c>
      <c r="E223" s="25" t="s">
        <v>2</v>
      </c>
      <c r="F223" s="131" t="s">
        <v>137</v>
      </c>
      <c r="G223" s="26">
        <v>0</v>
      </c>
      <c r="H223" s="26">
        <v>0</v>
      </c>
      <c r="I223" s="23"/>
      <c r="J223" s="52"/>
      <c r="K223" s="52"/>
      <c r="L223" s="52"/>
      <c r="M223" s="23">
        <v>0</v>
      </c>
      <c r="N223" s="52">
        <f t="shared" ref="N223" si="87">+N224</f>
        <v>50</v>
      </c>
      <c r="O223" s="52">
        <f t="shared" si="74"/>
        <v>50</v>
      </c>
      <c r="P223" s="6" t="s">
        <v>145</v>
      </c>
      <c r="R223" s="61"/>
    </row>
    <row r="224" spans="1:18" ht="13.5" thickBot="1" x14ac:dyDescent="0.25">
      <c r="A224" s="132"/>
      <c r="B224" s="133"/>
      <c r="C224" s="134"/>
      <c r="D224" s="133">
        <v>3419</v>
      </c>
      <c r="E224" s="133">
        <v>5222</v>
      </c>
      <c r="F224" s="135" t="s">
        <v>16</v>
      </c>
      <c r="G224" s="29">
        <v>0</v>
      </c>
      <c r="H224" s="29">
        <v>0</v>
      </c>
      <c r="I224" s="30"/>
      <c r="J224" s="51"/>
      <c r="K224" s="51"/>
      <c r="L224" s="51"/>
      <c r="M224" s="30">
        <v>0</v>
      </c>
      <c r="N224" s="51">
        <v>50</v>
      </c>
      <c r="O224" s="51">
        <f t="shared" si="74"/>
        <v>50</v>
      </c>
    </row>
    <row r="225" spans="1:18" ht="22.5" x14ac:dyDescent="0.2">
      <c r="A225" s="24" t="s">
        <v>0</v>
      </c>
      <c r="B225" s="25">
        <v>4230205</v>
      </c>
      <c r="C225" s="130" t="s">
        <v>7</v>
      </c>
      <c r="D225" s="25" t="s">
        <v>2</v>
      </c>
      <c r="E225" s="25" t="s">
        <v>2</v>
      </c>
      <c r="F225" s="131" t="s">
        <v>138</v>
      </c>
      <c r="G225" s="26">
        <v>0</v>
      </c>
      <c r="H225" s="26">
        <v>0</v>
      </c>
      <c r="I225" s="23"/>
      <c r="J225" s="52"/>
      <c r="K225" s="52"/>
      <c r="L225" s="52"/>
      <c r="M225" s="23">
        <v>0</v>
      </c>
      <c r="N225" s="52">
        <f t="shared" ref="N225" si="88">+N226</f>
        <v>90</v>
      </c>
      <c r="O225" s="52">
        <f t="shared" si="74"/>
        <v>90</v>
      </c>
      <c r="P225" s="6" t="s">
        <v>145</v>
      </c>
      <c r="R225" s="61"/>
    </row>
    <row r="226" spans="1:18" ht="13.5" thickBot="1" x14ac:dyDescent="0.25">
      <c r="A226" s="132"/>
      <c r="B226" s="133"/>
      <c r="C226" s="134"/>
      <c r="D226" s="133">
        <v>3419</v>
      </c>
      <c r="E226" s="133">
        <v>5222</v>
      </c>
      <c r="F226" s="135" t="s">
        <v>16</v>
      </c>
      <c r="G226" s="29">
        <v>0</v>
      </c>
      <c r="H226" s="29">
        <v>0</v>
      </c>
      <c r="I226" s="30"/>
      <c r="J226" s="51"/>
      <c r="K226" s="51"/>
      <c r="L226" s="51"/>
      <c r="M226" s="30">
        <v>0</v>
      </c>
      <c r="N226" s="51">
        <v>90</v>
      </c>
      <c r="O226" s="51">
        <f t="shared" si="74"/>
        <v>90</v>
      </c>
    </row>
    <row r="227" spans="1:18" ht="25.9" customHeight="1" x14ac:dyDescent="0.2">
      <c r="A227" s="24" t="s">
        <v>0</v>
      </c>
      <c r="B227" s="25">
        <v>4230206</v>
      </c>
      <c r="C227" s="130" t="s">
        <v>7</v>
      </c>
      <c r="D227" s="25" t="s">
        <v>2</v>
      </c>
      <c r="E227" s="25" t="s">
        <v>2</v>
      </c>
      <c r="F227" s="131" t="s">
        <v>139</v>
      </c>
      <c r="G227" s="26">
        <v>0</v>
      </c>
      <c r="H227" s="26">
        <v>0</v>
      </c>
      <c r="I227" s="23"/>
      <c r="J227" s="52"/>
      <c r="K227" s="52"/>
      <c r="L227" s="52"/>
      <c r="M227" s="23">
        <v>0</v>
      </c>
      <c r="N227" s="52">
        <f t="shared" ref="N227" si="89">+N228</f>
        <v>50</v>
      </c>
      <c r="O227" s="52">
        <f t="shared" si="74"/>
        <v>50</v>
      </c>
      <c r="P227" s="6" t="s">
        <v>145</v>
      </c>
      <c r="R227" s="61"/>
    </row>
    <row r="228" spans="1:18" ht="13.5" thickBot="1" x14ac:dyDescent="0.25">
      <c r="A228" s="132"/>
      <c r="B228" s="133"/>
      <c r="C228" s="134"/>
      <c r="D228" s="133">
        <v>3419</v>
      </c>
      <c r="E228" s="133">
        <v>5222</v>
      </c>
      <c r="F228" s="135" t="s">
        <v>16</v>
      </c>
      <c r="G228" s="29">
        <v>0</v>
      </c>
      <c r="H228" s="29">
        <v>0</v>
      </c>
      <c r="I228" s="30"/>
      <c r="J228" s="51"/>
      <c r="K228" s="51"/>
      <c r="L228" s="51"/>
      <c r="M228" s="30">
        <v>0</v>
      </c>
      <c r="N228" s="51">
        <v>50</v>
      </c>
      <c r="O228" s="51">
        <f t="shared" si="74"/>
        <v>50</v>
      </c>
    </row>
    <row r="229" spans="1:18" ht="24" customHeight="1" x14ac:dyDescent="0.2">
      <c r="A229" s="24" t="s">
        <v>0</v>
      </c>
      <c r="B229" s="25">
        <v>4230207</v>
      </c>
      <c r="C229" s="130" t="s">
        <v>7</v>
      </c>
      <c r="D229" s="25" t="s">
        <v>2</v>
      </c>
      <c r="E229" s="25" t="s">
        <v>2</v>
      </c>
      <c r="F229" s="131" t="s">
        <v>140</v>
      </c>
      <c r="G229" s="26">
        <v>0</v>
      </c>
      <c r="H229" s="26">
        <v>0</v>
      </c>
      <c r="I229" s="23"/>
      <c r="J229" s="52"/>
      <c r="K229" s="52"/>
      <c r="L229" s="52"/>
      <c r="M229" s="23">
        <v>0</v>
      </c>
      <c r="N229" s="52">
        <f t="shared" ref="N229" si="90">+N230</f>
        <v>50</v>
      </c>
      <c r="O229" s="52">
        <f t="shared" si="74"/>
        <v>50</v>
      </c>
      <c r="P229" s="6" t="s">
        <v>145</v>
      </c>
      <c r="R229" s="61"/>
    </row>
    <row r="230" spans="1:18" ht="13.5" thickBot="1" x14ac:dyDescent="0.25">
      <c r="A230" s="132"/>
      <c r="B230" s="133"/>
      <c r="C230" s="134"/>
      <c r="D230" s="133">
        <v>3419</v>
      </c>
      <c r="E230" s="133">
        <v>5222</v>
      </c>
      <c r="F230" s="135" t="s">
        <v>16</v>
      </c>
      <c r="G230" s="29">
        <v>0</v>
      </c>
      <c r="H230" s="29">
        <v>0</v>
      </c>
      <c r="I230" s="30"/>
      <c r="J230" s="51"/>
      <c r="K230" s="51"/>
      <c r="L230" s="51"/>
      <c r="M230" s="30">
        <v>0</v>
      </c>
      <c r="N230" s="51">
        <v>50</v>
      </c>
      <c r="O230" s="51">
        <f t="shared" si="74"/>
        <v>50</v>
      </c>
    </row>
    <row r="231" spans="1:18" ht="22.5" x14ac:dyDescent="0.2">
      <c r="A231" s="24" t="s">
        <v>0</v>
      </c>
      <c r="B231" s="25">
        <v>4230208</v>
      </c>
      <c r="C231" s="130" t="s">
        <v>7</v>
      </c>
      <c r="D231" s="25" t="s">
        <v>2</v>
      </c>
      <c r="E231" s="25" t="s">
        <v>2</v>
      </c>
      <c r="F231" s="131" t="s">
        <v>141</v>
      </c>
      <c r="G231" s="26">
        <v>0</v>
      </c>
      <c r="H231" s="26">
        <v>0</v>
      </c>
      <c r="I231" s="23"/>
      <c r="J231" s="52"/>
      <c r="K231" s="52"/>
      <c r="L231" s="52"/>
      <c r="M231" s="23">
        <v>0</v>
      </c>
      <c r="N231" s="52">
        <f t="shared" ref="N231" si="91">+N232</f>
        <v>50</v>
      </c>
      <c r="O231" s="52">
        <f t="shared" si="74"/>
        <v>50</v>
      </c>
      <c r="P231" s="6" t="s">
        <v>145</v>
      </c>
      <c r="R231" s="61"/>
    </row>
    <row r="232" spans="1:18" ht="13.5" thickBot="1" x14ac:dyDescent="0.25">
      <c r="A232" s="132"/>
      <c r="B232" s="133"/>
      <c r="C232" s="134"/>
      <c r="D232" s="133">
        <v>3419</v>
      </c>
      <c r="E232" s="133">
        <v>5222</v>
      </c>
      <c r="F232" s="135" t="s">
        <v>16</v>
      </c>
      <c r="G232" s="29">
        <v>0</v>
      </c>
      <c r="H232" s="29">
        <v>0</v>
      </c>
      <c r="I232" s="30"/>
      <c r="J232" s="51"/>
      <c r="K232" s="51"/>
      <c r="L232" s="51"/>
      <c r="M232" s="30">
        <v>0</v>
      </c>
      <c r="N232" s="51">
        <v>50</v>
      </c>
      <c r="O232" s="51">
        <f t="shared" si="74"/>
        <v>50</v>
      </c>
    </row>
    <row r="233" spans="1:18" ht="22.5" x14ac:dyDescent="0.2">
      <c r="A233" s="24" t="s">
        <v>0</v>
      </c>
      <c r="B233" s="25">
        <v>4230209</v>
      </c>
      <c r="C233" s="130" t="s">
        <v>7</v>
      </c>
      <c r="D233" s="25" t="s">
        <v>2</v>
      </c>
      <c r="E233" s="25" t="s">
        <v>2</v>
      </c>
      <c r="F233" s="131" t="s">
        <v>142</v>
      </c>
      <c r="G233" s="26">
        <v>0</v>
      </c>
      <c r="H233" s="26">
        <v>0</v>
      </c>
      <c r="I233" s="23"/>
      <c r="J233" s="52"/>
      <c r="K233" s="52"/>
      <c r="L233" s="52"/>
      <c r="M233" s="23">
        <v>0</v>
      </c>
      <c r="N233" s="52">
        <f t="shared" ref="N233" si="92">+N234</f>
        <v>150</v>
      </c>
      <c r="O233" s="52">
        <f t="shared" si="74"/>
        <v>150</v>
      </c>
      <c r="P233" s="6" t="s">
        <v>145</v>
      </c>
      <c r="R233" s="61"/>
    </row>
    <row r="234" spans="1:18" ht="13.5" thickBot="1" x14ac:dyDescent="0.25">
      <c r="A234" s="132"/>
      <c r="B234" s="133"/>
      <c r="C234" s="134"/>
      <c r="D234" s="133">
        <v>3419</v>
      </c>
      <c r="E234" s="133">
        <v>5222</v>
      </c>
      <c r="F234" s="135" t="s">
        <v>16</v>
      </c>
      <c r="G234" s="29">
        <v>0</v>
      </c>
      <c r="H234" s="29">
        <v>0</v>
      </c>
      <c r="I234" s="30"/>
      <c r="J234" s="51"/>
      <c r="K234" s="51"/>
      <c r="L234" s="51"/>
      <c r="M234" s="30">
        <v>0</v>
      </c>
      <c r="N234" s="51">
        <v>150</v>
      </c>
      <c r="O234" s="51">
        <f t="shared" si="74"/>
        <v>150</v>
      </c>
    </row>
    <row r="235" spans="1:18" ht="22.9" customHeight="1" x14ac:dyDescent="0.2">
      <c r="A235" s="24" t="s">
        <v>0</v>
      </c>
      <c r="B235" s="25">
        <v>4230210</v>
      </c>
      <c r="C235" s="130" t="s">
        <v>7</v>
      </c>
      <c r="D235" s="25" t="s">
        <v>2</v>
      </c>
      <c r="E235" s="25" t="s">
        <v>2</v>
      </c>
      <c r="F235" s="131" t="s">
        <v>143</v>
      </c>
      <c r="G235" s="26">
        <v>0</v>
      </c>
      <c r="H235" s="26">
        <v>0</v>
      </c>
      <c r="I235" s="23"/>
      <c r="J235" s="52"/>
      <c r="K235" s="52"/>
      <c r="L235" s="52"/>
      <c r="M235" s="23">
        <v>0</v>
      </c>
      <c r="N235" s="52">
        <f t="shared" ref="N235" si="93">+N236</f>
        <v>50</v>
      </c>
      <c r="O235" s="52">
        <f t="shared" si="74"/>
        <v>50</v>
      </c>
      <c r="P235" s="6" t="s">
        <v>145</v>
      </c>
      <c r="R235" s="61"/>
    </row>
    <row r="236" spans="1:18" ht="13.5" thickBot="1" x14ac:dyDescent="0.25">
      <c r="A236" s="132"/>
      <c r="B236" s="133"/>
      <c r="C236" s="134"/>
      <c r="D236" s="133">
        <v>3419</v>
      </c>
      <c r="E236" s="133">
        <v>5222</v>
      </c>
      <c r="F236" s="135" t="s">
        <v>16</v>
      </c>
      <c r="G236" s="29">
        <v>0</v>
      </c>
      <c r="H236" s="29">
        <v>0</v>
      </c>
      <c r="I236" s="30"/>
      <c r="J236" s="51"/>
      <c r="K236" s="51"/>
      <c r="L236" s="51"/>
      <c r="M236" s="30">
        <v>0</v>
      </c>
      <c r="N236" s="51">
        <v>50</v>
      </c>
      <c r="O236" s="51">
        <f t="shared" si="74"/>
        <v>50</v>
      </c>
    </row>
    <row r="237" spans="1:18" ht="22.5" x14ac:dyDescent="0.2">
      <c r="A237" s="24" t="s">
        <v>0</v>
      </c>
      <c r="B237" s="25">
        <v>4230211</v>
      </c>
      <c r="C237" s="130" t="s">
        <v>7</v>
      </c>
      <c r="D237" s="25" t="s">
        <v>2</v>
      </c>
      <c r="E237" s="25" t="s">
        <v>2</v>
      </c>
      <c r="F237" s="131" t="s">
        <v>144</v>
      </c>
      <c r="G237" s="26">
        <v>0</v>
      </c>
      <c r="H237" s="26">
        <v>0</v>
      </c>
      <c r="I237" s="23"/>
      <c r="J237" s="52"/>
      <c r="K237" s="52"/>
      <c r="L237" s="52"/>
      <c r="M237" s="23">
        <v>0</v>
      </c>
      <c r="N237" s="52">
        <f t="shared" ref="N237" si="94">+N238</f>
        <v>145</v>
      </c>
      <c r="O237" s="52">
        <f t="shared" si="74"/>
        <v>145</v>
      </c>
      <c r="P237" s="6" t="s">
        <v>145</v>
      </c>
      <c r="R237" s="61"/>
    </row>
    <row r="238" spans="1:18" ht="13.5" thickBot="1" x14ac:dyDescent="0.25">
      <c r="A238" s="132"/>
      <c r="B238" s="133"/>
      <c r="C238" s="134"/>
      <c r="D238" s="133">
        <v>3419</v>
      </c>
      <c r="E238" s="133">
        <v>5222</v>
      </c>
      <c r="F238" s="135" t="s">
        <v>16</v>
      </c>
      <c r="G238" s="29">
        <v>0</v>
      </c>
      <c r="H238" s="29">
        <v>0</v>
      </c>
      <c r="I238" s="30"/>
      <c r="J238" s="51"/>
      <c r="K238" s="51"/>
      <c r="L238" s="51"/>
      <c r="M238" s="30">
        <v>0</v>
      </c>
      <c r="N238" s="51">
        <v>145</v>
      </c>
      <c r="O238" s="51">
        <f t="shared" si="74"/>
        <v>145</v>
      </c>
    </row>
    <row r="239" spans="1:18" ht="25.9" customHeight="1" x14ac:dyDescent="0.2">
      <c r="A239" s="24" t="s">
        <v>0</v>
      </c>
      <c r="B239" s="25">
        <v>4230212</v>
      </c>
      <c r="C239" s="130" t="s">
        <v>7</v>
      </c>
      <c r="D239" s="25" t="s">
        <v>2</v>
      </c>
      <c r="E239" s="25" t="s">
        <v>2</v>
      </c>
      <c r="F239" s="131" t="s">
        <v>162</v>
      </c>
      <c r="G239" s="26">
        <v>0</v>
      </c>
      <c r="H239" s="26">
        <v>0</v>
      </c>
      <c r="I239" s="23"/>
      <c r="J239" s="52"/>
      <c r="K239" s="52"/>
      <c r="L239" s="52"/>
      <c r="M239" s="23">
        <v>0</v>
      </c>
      <c r="N239" s="52">
        <f t="shared" ref="N239" si="95">+N240</f>
        <v>50</v>
      </c>
      <c r="O239" s="52">
        <f t="shared" si="74"/>
        <v>50</v>
      </c>
      <c r="P239" s="6" t="s">
        <v>145</v>
      </c>
      <c r="R239" s="61"/>
    </row>
    <row r="240" spans="1:18" ht="13.5" thickBot="1" x14ac:dyDescent="0.25">
      <c r="A240" s="132"/>
      <c r="B240" s="133"/>
      <c r="C240" s="134"/>
      <c r="D240" s="133">
        <v>3419</v>
      </c>
      <c r="E240" s="133">
        <v>5222</v>
      </c>
      <c r="F240" s="135" t="s">
        <v>16</v>
      </c>
      <c r="G240" s="29">
        <v>0</v>
      </c>
      <c r="H240" s="29">
        <v>0</v>
      </c>
      <c r="I240" s="30"/>
      <c r="J240" s="51"/>
      <c r="K240" s="51"/>
      <c r="L240" s="51"/>
      <c r="M240" s="30">
        <v>0</v>
      </c>
      <c r="N240" s="51">
        <v>50</v>
      </c>
      <c r="O240" s="51">
        <f t="shared" si="74"/>
        <v>50</v>
      </c>
    </row>
    <row r="241" spans="1:18" ht="22.5" x14ac:dyDescent="0.2">
      <c r="A241" s="24" t="s">
        <v>0</v>
      </c>
      <c r="B241" s="25">
        <v>4230213</v>
      </c>
      <c r="C241" s="130" t="s">
        <v>7</v>
      </c>
      <c r="D241" s="25" t="s">
        <v>2</v>
      </c>
      <c r="E241" s="25" t="s">
        <v>2</v>
      </c>
      <c r="F241" s="131" t="s">
        <v>163</v>
      </c>
      <c r="G241" s="26">
        <v>0</v>
      </c>
      <c r="H241" s="26">
        <v>0</v>
      </c>
      <c r="I241" s="23"/>
      <c r="J241" s="52"/>
      <c r="K241" s="52"/>
      <c r="L241" s="52"/>
      <c r="M241" s="23">
        <v>0</v>
      </c>
      <c r="N241" s="52">
        <f t="shared" ref="N241" si="96">+N242</f>
        <v>75</v>
      </c>
      <c r="O241" s="52">
        <f t="shared" si="74"/>
        <v>75</v>
      </c>
      <c r="P241" s="6" t="s">
        <v>145</v>
      </c>
      <c r="R241" s="61"/>
    </row>
    <row r="242" spans="1:18" ht="13.5" thickBot="1" x14ac:dyDescent="0.25">
      <c r="A242" s="132"/>
      <c r="B242" s="133"/>
      <c r="C242" s="134"/>
      <c r="D242" s="133">
        <v>3419</v>
      </c>
      <c r="E242" s="133">
        <v>5222</v>
      </c>
      <c r="F242" s="135" t="s">
        <v>16</v>
      </c>
      <c r="G242" s="29">
        <v>0</v>
      </c>
      <c r="H242" s="29">
        <v>0</v>
      </c>
      <c r="I242" s="30"/>
      <c r="J242" s="51"/>
      <c r="K242" s="51"/>
      <c r="L242" s="51"/>
      <c r="M242" s="30">
        <v>0</v>
      </c>
      <c r="N242" s="51">
        <v>75</v>
      </c>
      <c r="O242" s="51">
        <f t="shared" si="74"/>
        <v>75</v>
      </c>
    </row>
    <row r="243" spans="1:18" ht="22.5" x14ac:dyDescent="0.2">
      <c r="A243" s="24" t="s">
        <v>0</v>
      </c>
      <c r="B243" s="25">
        <v>4230214</v>
      </c>
      <c r="C243" s="130" t="s">
        <v>7</v>
      </c>
      <c r="D243" s="25" t="s">
        <v>2</v>
      </c>
      <c r="E243" s="25" t="s">
        <v>2</v>
      </c>
      <c r="F243" s="131" t="s">
        <v>164</v>
      </c>
      <c r="G243" s="26">
        <v>0</v>
      </c>
      <c r="H243" s="26">
        <v>0</v>
      </c>
      <c r="I243" s="23"/>
      <c r="J243" s="52"/>
      <c r="K243" s="52"/>
      <c r="L243" s="52"/>
      <c r="M243" s="23">
        <v>0</v>
      </c>
      <c r="N243" s="52">
        <f t="shared" ref="N243" si="97">+N244</f>
        <v>50</v>
      </c>
      <c r="O243" s="52">
        <f t="shared" si="74"/>
        <v>50</v>
      </c>
      <c r="P243" s="6" t="s">
        <v>145</v>
      </c>
      <c r="R243" s="61"/>
    </row>
    <row r="244" spans="1:18" ht="13.5" thickBot="1" x14ac:dyDescent="0.25">
      <c r="A244" s="132"/>
      <c r="B244" s="133"/>
      <c r="C244" s="134"/>
      <c r="D244" s="133">
        <v>3419</v>
      </c>
      <c r="E244" s="133">
        <v>5222</v>
      </c>
      <c r="F244" s="135" t="s">
        <v>16</v>
      </c>
      <c r="G244" s="29">
        <v>0</v>
      </c>
      <c r="H244" s="29">
        <v>0</v>
      </c>
      <c r="I244" s="30"/>
      <c r="J244" s="51"/>
      <c r="K244" s="51"/>
      <c r="L244" s="51"/>
      <c r="M244" s="30">
        <v>0</v>
      </c>
      <c r="N244" s="51">
        <v>50</v>
      </c>
      <c r="O244" s="51">
        <f t="shared" si="74"/>
        <v>50</v>
      </c>
    </row>
    <row r="245" spans="1:18" ht="22.5" x14ac:dyDescent="0.2">
      <c r="A245" s="24" t="s">
        <v>0</v>
      </c>
      <c r="B245" s="25">
        <v>4230215</v>
      </c>
      <c r="C245" s="130" t="s">
        <v>7</v>
      </c>
      <c r="D245" s="25" t="s">
        <v>2</v>
      </c>
      <c r="E245" s="25" t="s">
        <v>2</v>
      </c>
      <c r="F245" s="131" t="s">
        <v>147</v>
      </c>
      <c r="G245" s="26">
        <v>0</v>
      </c>
      <c r="H245" s="26">
        <v>0</v>
      </c>
      <c r="I245" s="23"/>
      <c r="J245" s="52"/>
      <c r="K245" s="52"/>
      <c r="L245" s="52"/>
      <c r="M245" s="23">
        <v>0</v>
      </c>
      <c r="N245" s="52">
        <f t="shared" ref="N245" si="98">+N246</f>
        <v>99.5</v>
      </c>
      <c r="O245" s="52">
        <f t="shared" si="74"/>
        <v>99.5</v>
      </c>
      <c r="P245" s="6" t="s">
        <v>145</v>
      </c>
      <c r="R245" s="61"/>
    </row>
    <row r="246" spans="1:18" ht="13.5" thickBot="1" x14ac:dyDescent="0.25">
      <c r="A246" s="132"/>
      <c r="B246" s="133"/>
      <c r="C246" s="134"/>
      <c r="D246" s="133">
        <v>3419</v>
      </c>
      <c r="E246" s="133">
        <v>5222</v>
      </c>
      <c r="F246" s="135" t="s">
        <v>16</v>
      </c>
      <c r="G246" s="29">
        <v>0</v>
      </c>
      <c r="H246" s="29">
        <v>0</v>
      </c>
      <c r="I246" s="30"/>
      <c r="J246" s="51"/>
      <c r="K246" s="51"/>
      <c r="L246" s="51"/>
      <c r="M246" s="30">
        <v>0</v>
      </c>
      <c r="N246" s="51">
        <v>99.5</v>
      </c>
      <c r="O246" s="51">
        <f t="shared" si="74"/>
        <v>99.5</v>
      </c>
    </row>
    <row r="247" spans="1:18" ht="25.9" customHeight="1" x14ac:dyDescent="0.2">
      <c r="A247" s="24" t="s">
        <v>0</v>
      </c>
      <c r="B247" s="25">
        <v>4230216</v>
      </c>
      <c r="C247" s="130" t="s">
        <v>7</v>
      </c>
      <c r="D247" s="25" t="s">
        <v>2</v>
      </c>
      <c r="E247" s="25" t="s">
        <v>2</v>
      </c>
      <c r="F247" s="131" t="s">
        <v>165</v>
      </c>
      <c r="G247" s="26">
        <v>0</v>
      </c>
      <c r="H247" s="26">
        <v>0</v>
      </c>
      <c r="I247" s="23"/>
      <c r="J247" s="52"/>
      <c r="K247" s="52"/>
      <c r="L247" s="52"/>
      <c r="M247" s="23">
        <v>0</v>
      </c>
      <c r="N247" s="52">
        <f t="shared" ref="N247" si="99">+N248</f>
        <v>50</v>
      </c>
      <c r="O247" s="52">
        <f t="shared" si="74"/>
        <v>50</v>
      </c>
      <c r="P247" s="6" t="s">
        <v>145</v>
      </c>
      <c r="R247" s="61"/>
    </row>
    <row r="248" spans="1:18" ht="13.5" thickBot="1" x14ac:dyDescent="0.25">
      <c r="A248" s="132"/>
      <c r="B248" s="133"/>
      <c r="C248" s="134"/>
      <c r="D248" s="133">
        <v>3419</v>
      </c>
      <c r="E248" s="133">
        <v>5222</v>
      </c>
      <c r="F248" s="135" t="s">
        <v>16</v>
      </c>
      <c r="G248" s="29">
        <v>0</v>
      </c>
      <c r="H248" s="29">
        <v>0</v>
      </c>
      <c r="I248" s="30"/>
      <c r="J248" s="51"/>
      <c r="K248" s="51"/>
      <c r="L248" s="51"/>
      <c r="M248" s="30">
        <v>0</v>
      </c>
      <c r="N248" s="51">
        <v>50</v>
      </c>
      <c r="O248" s="51">
        <f t="shared" si="74"/>
        <v>50</v>
      </c>
    </row>
    <row r="249" spans="1:18" ht="22.5" x14ac:dyDescent="0.2">
      <c r="A249" s="24" t="s">
        <v>0</v>
      </c>
      <c r="B249" s="25">
        <v>4230217</v>
      </c>
      <c r="C249" s="130" t="s">
        <v>7</v>
      </c>
      <c r="D249" s="25" t="s">
        <v>2</v>
      </c>
      <c r="E249" s="25" t="s">
        <v>2</v>
      </c>
      <c r="F249" s="131" t="s">
        <v>166</v>
      </c>
      <c r="G249" s="26">
        <v>0</v>
      </c>
      <c r="H249" s="26">
        <v>0</v>
      </c>
      <c r="I249" s="23"/>
      <c r="J249" s="52"/>
      <c r="K249" s="52"/>
      <c r="L249" s="52"/>
      <c r="M249" s="23">
        <v>0</v>
      </c>
      <c r="N249" s="52">
        <f t="shared" ref="N249" si="100">+N250</f>
        <v>50</v>
      </c>
      <c r="O249" s="52">
        <f t="shared" si="74"/>
        <v>50</v>
      </c>
      <c r="P249" s="6" t="s">
        <v>145</v>
      </c>
      <c r="R249" s="61"/>
    </row>
    <row r="250" spans="1:18" ht="13.5" thickBot="1" x14ac:dyDescent="0.25">
      <c r="A250" s="132"/>
      <c r="B250" s="133"/>
      <c r="C250" s="134"/>
      <c r="D250" s="133">
        <v>3419</v>
      </c>
      <c r="E250" s="133">
        <v>5222</v>
      </c>
      <c r="F250" s="135" t="s">
        <v>16</v>
      </c>
      <c r="G250" s="29">
        <v>0</v>
      </c>
      <c r="H250" s="29">
        <v>0</v>
      </c>
      <c r="I250" s="30"/>
      <c r="J250" s="51"/>
      <c r="K250" s="51"/>
      <c r="L250" s="51"/>
      <c r="M250" s="30">
        <v>0</v>
      </c>
      <c r="N250" s="51">
        <v>50</v>
      </c>
      <c r="O250" s="51">
        <f t="shared" si="74"/>
        <v>50</v>
      </c>
    </row>
    <row r="251" spans="1:18" ht="33.75" x14ac:dyDescent="0.2">
      <c r="A251" s="24" t="s">
        <v>0</v>
      </c>
      <c r="B251" s="25">
        <v>4230218</v>
      </c>
      <c r="C251" s="130" t="s">
        <v>7</v>
      </c>
      <c r="D251" s="25" t="s">
        <v>2</v>
      </c>
      <c r="E251" s="25" t="s">
        <v>2</v>
      </c>
      <c r="F251" s="131" t="s">
        <v>148</v>
      </c>
      <c r="G251" s="26">
        <v>0</v>
      </c>
      <c r="H251" s="26">
        <v>0</v>
      </c>
      <c r="I251" s="23"/>
      <c r="J251" s="52"/>
      <c r="K251" s="52"/>
      <c r="L251" s="52"/>
      <c r="M251" s="23">
        <v>0</v>
      </c>
      <c r="N251" s="52">
        <f t="shared" ref="N251" si="101">+N252</f>
        <v>50</v>
      </c>
      <c r="O251" s="52">
        <f t="shared" si="74"/>
        <v>50</v>
      </c>
      <c r="P251" s="6" t="s">
        <v>145</v>
      </c>
      <c r="R251" s="61"/>
    </row>
    <row r="252" spans="1:18" ht="13.5" thickBot="1" x14ac:dyDescent="0.25">
      <c r="A252" s="132"/>
      <c r="B252" s="133"/>
      <c r="C252" s="134"/>
      <c r="D252" s="133">
        <v>3419</v>
      </c>
      <c r="E252" s="133">
        <v>5222</v>
      </c>
      <c r="F252" s="135" t="s">
        <v>16</v>
      </c>
      <c r="G252" s="29">
        <v>0</v>
      </c>
      <c r="H252" s="29">
        <v>0</v>
      </c>
      <c r="I252" s="30"/>
      <c r="J252" s="51"/>
      <c r="K252" s="51"/>
      <c r="L252" s="51"/>
      <c r="M252" s="30">
        <v>0</v>
      </c>
      <c r="N252" s="51">
        <v>50</v>
      </c>
      <c r="O252" s="51">
        <f t="shared" si="74"/>
        <v>50</v>
      </c>
    </row>
    <row r="253" spans="1:18" ht="22.9" customHeight="1" x14ac:dyDescent="0.2">
      <c r="A253" s="24" t="s">
        <v>0</v>
      </c>
      <c r="B253" s="25">
        <v>4230219</v>
      </c>
      <c r="C253" s="130" t="s">
        <v>7</v>
      </c>
      <c r="D253" s="25" t="s">
        <v>2</v>
      </c>
      <c r="E253" s="25" t="s">
        <v>2</v>
      </c>
      <c r="F253" s="131" t="s">
        <v>184</v>
      </c>
      <c r="G253" s="26">
        <v>0</v>
      </c>
      <c r="H253" s="26">
        <v>0</v>
      </c>
      <c r="I253" s="23"/>
      <c r="J253" s="52"/>
      <c r="K253" s="52"/>
      <c r="L253" s="52"/>
      <c r="M253" s="23">
        <v>0</v>
      </c>
      <c r="N253" s="52">
        <f t="shared" ref="N253" si="102">+N254</f>
        <v>65</v>
      </c>
      <c r="O253" s="52">
        <f t="shared" si="74"/>
        <v>65</v>
      </c>
      <c r="P253" s="6" t="s">
        <v>145</v>
      </c>
      <c r="R253" s="61"/>
    </row>
    <row r="254" spans="1:18" ht="13.5" thickBot="1" x14ac:dyDescent="0.25">
      <c r="A254" s="132"/>
      <c r="B254" s="133"/>
      <c r="C254" s="134"/>
      <c r="D254" s="133">
        <v>3419</v>
      </c>
      <c r="E254" s="133">
        <v>5222</v>
      </c>
      <c r="F254" s="135" t="s">
        <v>16</v>
      </c>
      <c r="G254" s="29">
        <v>0</v>
      </c>
      <c r="H254" s="29">
        <v>0</v>
      </c>
      <c r="I254" s="30"/>
      <c r="J254" s="51"/>
      <c r="K254" s="51"/>
      <c r="L254" s="51"/>
      <c r="M254" s="30">
        <v>0</v>
      </c>
      <c r="N254" s="51">
        <v>65</v>
      </c>
      <c r="O254" s="51">
        <f t="shared" si="74"/>
        <v>65</v>
      </c>
    </row>
    <row r="255" spans="1:18" ht="25.15" customHeight="1" x14ac:dyDescent="0.2">
      <c r="A255" s="24" t="s">
        <v>0</v>
      </c>
      <c r="B255" s="25">
        <v>4230220</v>
      </c>
      <c r="C255" s="130" t="s">
        <v>7</v>
      </c>
      <c r="D255" s="25" t="s">
        <v>2</v>
      </c>
      <c r="E255" s="25" t="s">
        <v>2</v>
      </c>
      <c r="F255" s="131" t="s">
        <v>185</v>
      </c>
      <c r="G255" s="26">
        <v>0</v>
      </c>
      <c r="H255" s="26">
        <v>0</v>
      </c>
      <c r="I255" s="23"/>
      <c r="J255" s="52"/>
      <c r="K255" s="52"/>
      <c r="L255" s="52"/>
      <c r="M255" s="23">
        <v>0</v>
      </c>
      <c r="N255" s="52">
        <f t="shared" ref="N255" si="103">+N256</f>
        <v>90</v>
      </c>
      <c r="O255" s="52">
        <f t="shared" si="74"/>
        <v>90</v>
      </c>
      <c r="P255" s="6" t="s">
        <v>145</v>
      </c>
      <c r="R255" s="61"/>
    </row>
    <row r="256" spans="1:18" ht="13.5" thickBot="1" x14ac:dyDescent="0.25">
      <c r="A256" s="132"/>
      <c r="B256" s="133"/>
      <c r="C256" s="134"/>
      <c r="D256" s="133">
        <v>3419</v>
      </c>
      <c r="E256" s="133">
        <v>5222</v>
      </c>
      <c r="F256" s="135" t="s">
        <v>16</v>
      </c>
      <c r="G256" s="29">
        <v>0</v>
      </c>
      <c r="H256" s="29">
        <v>0</v>
      </c>
      <c r="I256" s="30"/>
      <c r="J256" s="51"/>
      <c r="K256" s="51"/>
      <c r="L256" s="51"/>
      <c r="M256" s="30">
        <v>0</v>
      </c>
      <c r="N256" s="51">
        <v>90</v>
      </c>
      <c r="O256" s="51">
        <f t="shared" si="74"/>
        <v>90</v>
      </c>
    </row>
    <row r="257" spans="1:18" ht="22.5" x14ac:dyDescent="0.2">
      <c r="A257" s="24" t="s">
        <v>0</v>
      </c>
      <c r="B257" s="25">
        <v>4230221</v>
      </c>
      <c r="C257" s="130" t="s">
        <v>7</v>
      </c>
      <c r="D257" s="25" t="s">
        <v>2</v>
      </c>
      <c r="E257" s="25" t="s">
        <v>2</v>
      </c>
      <c r="F257" s="131" t="s">
        <v>149</v>
      </c>
      <c r="G257" s="26">
        <v>0</v>
      </c>
      <c r="H257" s="26">
        <v>0</v>
      </c>
      <c r="I257" s="23"/>
      <c r="J257" s="52"/>
      <c r="K257" s="52"/>
      <c r="L257" s="52"/>
      <c r="M257" s="23">
        <v>0</v>
      </c>
      <c r="N257" s="52">
        <f t="shared" ref="N257" si="104">+N258</f>
        <v>72.25</v>
      </c>
      <c r="O257" s="52">
        <f t="shared" si="74"/>
        <v>72.25</v>
      </c>
      <c r="P257" s="6" t="s">
        <v>145</v>
      </c>
      <c r="R257" s="61"/>
    </row>
    <row r="258" spans="1:18" ht="13.5" thickBot="1" x14ac:dyDescent="0.25">
      <c r="A258" s="132"/>
      <c r="B258" s="133"/>
      <c r="C258" s="134"/>
      <c r="D258" s="133">
        <v>3419</v>
      </c>
      <c r="E258" s="133">
        <v>5222</v>
      </c>
      <c r="F258" s="135" t="s">
        <v>16</v>
      </c>
      <c r="G258" s="29">
        <v>0</v>
      </c>
      <c r="H258" s="29">
        <v>0</v>
      </c>
      <c r="I258" s="30"/>
      <c r="J258" s="51"/>
      <c r="K258" s="51"/>
      <c r="L258" s="51"/>
      <c r="M258" s="30">
        <v>0</v>
      </c>
      <c r="N258" s="51">
        <v>72.25</v>
      </c>
      <c r="O258" s="51">
        <f t="shared" si="74"/>
        <v>72.25</v>
      </c>
    </row>
    <row r="259" spans="1:18" ht="22.5" x14ac:dyDescent="0.2">
      <c r="A259" s="24" t="s">
        <v>0</v>
      </c>
      <c r="B259" s="25">
        <v>4230222</v>
      </c>
      <c r="C259" s="130" t="s">
        <v>7</v>
      </c>
      <c r="D259" s="25" t="s">
        <v>2</v>
      </c>
      <c r="E259" s="25" t="s">
        <v>2</v>
      </c>
      <c r="F259" s="131" t="s">
        <v>150</v>
      </c>
      <c r="G259" s="26">
        <v>0</v>
      </c>
      <c r="H259" s="26">
        <v>0</v>
      </c>
      <c r="I259" s="23"/>
      <c r="J259" s="52"/>
      <c r="K259" s="52"/>
      <c r="L259" s="52"/>
      <c r="M259" s="23">
        <v>0</v>
      </c>
      <c r="N259" s="52">
        <f t="shared" ref="N259" si="105">+N260</f>
        <v>95</v>
      </c>
      <c r="O259" s="52">
        <f t="shared" si="74"/>
        <v>95</v>
      </c>
      <c r="P259" s="6" t="s">
        <v>145</v>
      </c>
      <c r="R259" s="61"/>
    </row>
    <row r="260" spans="1:18" ht="13.5" thickBot="1" x14ac:dyDescent="0.25">
      <c r="A260" s="132"/>
      <c r="B260" s="133"/>
      <c r="C260" s="134"/>
      <c r="D260" s="133">
        <v>3419</v>
      </c>
      <c r="E260" s="133">
        <v>5222</v>
      </c>
      <c r="F260" s="135" t="s">
        <v>16</v>
      </c>
      <c r="G260" s="29">
        <v>0</v>
      </c>
      <c r="H260" s="29">
        <v>0</v>
      </c>
      <c r="I260" s="30"/>
      <c r="J260" s="51"/>
      <c r="K260" s="51"/>
      <c r="L260" s="51"/>
      <c r="M260" s="30">
        <v>0</v>
      </c>
      <c r="N260" s="51">
        <v>95</v>
      </c>
      <c r="O260" s="51">
        <f t="shared" si="74"/>
        <v>95</v>
      </c>
    </row>
    <row r="261" spans="1:18" ht="22.5" x14ac:dyDescent="0.2">
      <c r="A261" s="24" t="s">
        <v>0</v>
      </c>
      <c r="B261" s="25">
        <v>4230223</v>
      </c>
      <c r="C261" s="130" t="s">
        <v>7</v>
      </c>
      <c r="D261" s="25" t="s">
        <v>2</v>
      </c>
      <c r="E261" s="25" t="s">
        <v>2</v>
      </c>
      <c r="F261" s="131" t="s">
        <v>167</v>
      </c>
      <c r="G261" s="26">
        <v>0</v>
      </c>
      <c r="H261" s="26">
        <v>0</v>
      </c>
      <c r="I261" s="23"/>
      <c r="J261" s="52"/>
      <c r="K261" s="52"/>
      <c r="L261" s="52"/>
      <c r="M261" s="23">
        <v>0</v>
      </c>
      <c r="N261" s="52">
        <f t="shared" ref="N261" si="106">+N262</f>
        <v>50</v>
      </c>
      <c r="O261" s="52">
        <f t="shared" ref="O261:O307" si="107">+M261+N261</f>
        <v>50</v>
      </c>
      <c r="P261" s="6" t="s">
        <v>145</v>
      </c>
      <c r="R261" s="61"/>
    </row>
    <row r="262" spans="1:18" ht="13.5" thickBot="1" x14ac:dyDescent="0.25">
      <c r="A262" s="132"/>
      <c r="B262" s="133"/>
      <c r="C262" s="134"/>
      <c r="D262" s="133">
        <v>3419</v>
      </c>
      <c r="E262" s="133">
        <v>5222</v>
      </c>
      <c r="F262" s="135" t="s">
        <v>16</v>
      </c>
      <c r="G262" s="29">
        <v>0</v>
      </c>
      <c r="H262" s="29">
        <v>0</v>
      </c>
      <c r="I262" s="30"/>
      <c r="J262" s="51"/>
      <c r="K262" s="51"/>
      <c r="L262" s="51"/>
      <c r="M262" s="30">
        <v>0</v>
      </c>
      <c r="N262" s="51">
        <v>50</v>
      </c>
      <c r="O262" s="51">
        <f t="shared" si="107"/>
        <v>50</v>
      </c>
    </row>
    <row r="263" spans="1:18" ht="25.9" customHeight="1" x14ac:dyDescent="0.2">
      <c r="A263" s="24" t="s">
        <v>0</v>
      </c>
      <c r="B263" s="25">
        <v>4230224</v>
      </c>
      <c r="C263" s="130" t="s">
        <v>7</v>
      </c>
      <c r="D263" s="25" t="s">
        <v>2</v>
      </c>
      <c r="E263" s="25" t="s">
        <v>2</v>
      </c>
      <c r="F263" s="131" t="s">
        <v>186</v>
      </c>
      <c r="G263" s="26">
        <v>0</v>
      </c>
      <c r="H263" s="26">
        <v>0</v>
      </c>
      <c r="I263" s="23"/>
      <c r="J263" s="52"/>
      <c r="K263" s="52"/>
      <c r="L263" s="52"/>
      <c r="M263" s="23">
        <v>0</v>
      </c>
      <c r="N263" s="52">
        <f t="shared" ref="N263" si="108">+N264</f>
        <v>50</v>
      </c>
      <c r="O263" s="52">
        <f t="shared" si="107"/>
        <v>50</v>
      </c>
      <c r="P263" s="6" t="s">
        <v>145</v>
      </c>
      <c r="R263" s="61"/>
    </row>
    <row r="264" spans="1:18" ht="13.5" thickBot="1" x14ac:dyDescent="0.25">
      <c r="A264" s="132"/>
      <c r="B264" s="133"/>
      <c r="C264" s="134"/>
      <c r="D264" s="133">
        <v>3419</v>
      </c>
      <c r="E264" s="133">
        <v>5222</v>
      </c>
      <c r="F264" s="135" t="s">
        <v>16</v>
      </c>
      <c r="G264" s="29">
        <v>0</v>
      </c>
      <c r="H264" s="29">
        <v>0</v>
      </c>
      <c r="I264" s="30"/>
      <c r="J264" s="51"/>
      <c r="K264" s="51"/>
      <c r="L264" s="51"/>
      <c r="M264" s="30">
        <v>0</v>
      </c>
      <c r="N264" s="51">
        <v>50</v>
      </c>
      <c r="O264" s="51">
        <f t="shared" si="107"/>
        <v>50</v>
      </c>
    </row>
    <row r="265" spans="1:18" ht="24.6" customHeight="1" x14ac:dyDescent="0.2">
      <c r="A265" s="24" t="s">
        <v>0</v>
      </c>
      <c r="B265" s="25">
        <v>4230225</v>
      </c>
      <c r="C265" s="130" t="s">
        <v>7</v>
      </c>
      <c r="D265" s="25" t="s">
        <v>2</v>
      </c>
      <c r="E265" s="25" t="s">
        <v>2</v>
      </c>
      <c r="F265" s="131" t="s">
        <v>151</v>
      </c>
      <c r="G265" s="26">
        <v>0</v>
      </c>
      <c r="H265" s="26">
        <v>0</v>
      </c>
      <c r="I265" s="23"/>
      <c r="J265" s="52"/>
      <c r="K265" s="52"/>
      <c r="L265" s="52"/>
      <c r="M265" s="23">
        <v>0</v>
      </c>
      <c r="N265" s="52">
        <f t="shared" ref="N265" si="109">+N266</f>
        <v>50</v>
      </c>
      <c r="O265" s="52">
        <f t="shared" si="107"/>
        <v>50</v>
      </c>
      <c r="P265" s="6" t="s">
        <v>145</v>
      </c>
      <c r="R265" s="61"/>
    </row>
    <row r="266" spans="1:18" ht="13.5" thickBot="1" x14ac:dyDescent="0.25">
      <c r="A266" s="132"/>
      <c r="B266" s="133"/>
      <c r="C266" s="134"/>
      <c r="D266" s="133">
        <v>3419</v>
      </c>
      <c r="E266" s="133">
        <v>5222</v>
      </c>
      <c r="F266" s="135" t="s">
        <v>16</v>
      </c>
      <c r="G266" s="29">
        <v>0</v>
      </c>
      <c r="H266" s="29">
        <v>0</v>
      </c>
      <c r="I266" s="30"/>
      <c r="J266" s="51"/>
      <c r="K266" s="51"/>
      <c r="L266" s="51"/>
      <c r="M266" s="30">
        <v>0</v>
      </c>
      <c r="N266" s="51">
        <v>50</v>
      </c>
      <c r="O266" s="51">
        <f t="shared" si="107"/>
        <v>50</v>
      </c>
    </row>
    <row r="267" spans="1:18" x14ac:dyDescent="0.2">
      <c r="A267" s="24" t="s">
        <v>0</v>
      </c>
      <c r="B267" s="25">
        <v>4230226</v>
      </c>
      <c r="C267" s="130" t="s">
        <v>7</v>
      </c>
      <c r="D267" s="25" t="s">
        <v>2</v>
      </c>
      <c r="E267" s="25" t="s">
        <v>2</v>
      </c>
      <c r="F267" s="131" t="s">
        <v>168</v>
      </c>
      <c r="G267" s="26">
        <v>0</v>
      </c>
      <c r="H267" s="26">
        <v>0</v>
      </c>
      <c r="I267" s="23"/>
      <c r="J267" s="52"/>
      <c r="K267" s="52"/>
      <c r="L267" s="52"/>
      <c r="M267" s="23">
        <v>0</v>
      </c>
      <c r="N267" s="52">
        <f t="shared" ref="N267" si="110">+N268</f>
        <v>50</v>
      </c>
      <c r="O267" s="52">
        <f t="shared" si="107"/>
        <v>50</v>
      </c>
      <c r="P267" s="6" t="s">
        <v>145</v>
      </c>
      <c r="R267" s="61"/>
    </row>
    <row r="268" spans="1:18" ht="13.5" thickBot="1" x14ac:dyDescent="0.25">
      <c r="A268" s="132"/>
      <c r="B268" s="133"/>
      <c r="C268" s="134"/>
      <c r="D268" s="133">
        <v>3419</v>
      </c>
      <c r="E268" s="133">
        <v>5222</v>
      </c>
      <c r="F268" s="135" t="s">
        <v>16</v>
      </c>
      <c r="G268" s="29">
        <v>0</v>
      </c>
      <c r="H268" s="29">
        <v>0</v>
      </c>
      <c r="I268" s="30"/>
      <c r="J268" s="51"/>
      <c r="K268" s="51"/>
      <c r="L268" s="51"/>
      <c r="M268" s="30">
        <v>0</v>
      </c>
      <c r="N268" s="51">
        <v>50</v>
      </c>
      <c r="O268" s="51">
        <f t="shared" si="107"/>
        <v>50</v>
      </c>
    </row>
    <row r="269" spans="1:18" ht="24.6" customHeight="1" x14ac:dyDescent="0.2">
      <c r="A269" s="24" t="s">
        <v>0</v>
      </c>
      <c r="B269" s="25">
        <v>4230227</v>
      </c>
      <c r="C269" s="130" t="s">
        <v>7</v>
      </c>
      <c r="D269" s="25" t="s">
        <v>2</v>
      </c>
      <c r="E269" s="25" t="s">
        <v>2</v>
      </c>
      <c r="F269" s="131" t="s">
        <v>187</v>
      </c>
      <c r="G269" s="26">
        <v>0</v>
      </c>
      <c r="H269" s="26">
        <v>0</v>
      </c>
      <c r="I269" s="23"/>
      <c r="J269" s="52"/>
      <c r="K269" s="52"/>
      <c r="L269" s="52"/>
      <c r="M269" s="23">
        <v>0</v>
      </c>
      <c r="N269" s="52">
        <f t="shared" ref="N269" si="111">+N270</f>
        <v>50</v>
      </c>
      <c r="O269" s="52">
        <f t="shared" si="107"/>
        <v>50</v>
      </c>
      <c r="P269" s="6" t="s">
        <v>145</v>
      </c>
      <c r="R269" s="61"/>
    </row>
    <row r="270" spans="1:18" ht="13.5" thickBot="1" x14ac:dyDescent="0.25">
      <c r="A270" s="132"/>
      <c r="B270" s="133"/>
      <c r="C270" s="134"/>
      <c r="D270" s="133">
        <v>3419</v>
      </c>
      <c r="E270" s="133">
        <v>5222</v>
      </c>
      <c r="F270" s="135" t="s">
        <v>16</v>
      </c>
      <c r="G270" s="29">
        <v>0</v>
      </c>
      <c r="H270" s="29">
        <v>0</v>
      </c>
      <c r="I270" s="30"/>
      <c r="J270" s="51"/>
      <c r="K270" s="51"/>
      <c r="L270" s="51"/>
      <c r="M270" s="30">
        <v>0</v>
      </c>
      <c r="N270" s="51">
        <v>50</v>
      </c>
      <c r="O270" s="51">
        <f t="shared" si="107"/>
        <v>50</v>
      </c>
    </row>
    <row r="271" spans="1:18" ht="22.5" x14ac:dyDescent="0.2">
      <c r="A271" s="24" t="s">
        <v>0</v>
      </c>
      <c r="B271" s="25">
        <v>4230228</v>
      </c>
      <c r="C271" s="130" t="s">
        <v>7</v>
      </c>
      <c r="D271" s="25" t="s">
        <v>2</v>
      </c>
      <c r="E271" s="25" t="s">
        <v>2</v>
      </c>
      <c r="F271" s="131" t="s">
        <v>152</v>
      </c>
      <c r="G271" s="26">
        <v>0</v>
      </c>
      <c r="H271" s="26">
        <v>0</v>
      </c>
      <c r="I271" s="23"/>
      <c r="J271" s="52"/>
      <c r="K271" s="52"/>
      <c r="L271" s="52"/>
      <c r="M271" s="23">
        <v>0</v>
      </c>
      <c r="N271" s="52">
        <f t="shared" ref="N271" si="112">+N272</f>
        <v>50</v>
      </c>
      <c r="O271" s="52">
        <f t="shared" si="107"/>
        <v>50</v>
      </c>
      <c r="P271" s="6" t="s">
        <v>145</v>
      </c>
      <c r="R271" s="61"/>
    </row>
    <row r="272" spans="1:18" ht="13.5" thickBot="1" x14ac:dyDescent="0.25">
      <c r="A272" s="132"/>
      <c r="B272" s="133"/>
      <c r="C272" s="134"/>
      <c r="D272" s="133">
        <v>3419</v>
      </c>
      <c r="E272" s="133">
        <v>5222</v>
      </c>
      <c r="F272" s="135" t="s">
        <v>16</v>
      </c>
      <c r="G272" s="29">
        <v>0</v>
      </c>
      <c r="H272" s="29">
        <v>0</v>
      </c>
      <c r="I272" s="30"/>
      <c r="J272" s="51"/>
      <c r="K272" s="51"/>
      <c r="L272" s="51"/>
      <c r="M272" s="30">
        <v>0</v>
      </c>
      <c r="N272" s="51">
        <v>50</v>
      </c>
      <c r="O272" s="51">
        <f t="shared" si="107"/>
        <v>50</v>
      </c>
    </row>
    <row r="273" spans="1:18" ht="34.15" customHeight="1" x14ac:dyDescent="0.2">
      <c r="A273" s="24" t="s">
        <v>0</v>
      </c>
      <c r="B273" s="25">
        <v>4230229</v>
      </c>
      <c r="C273" s="130" t="s">
        <v>7</v>
      </c>
      <c r="D273" s="25" t="s">
        <v>2</v>
      </c>
      <c r="E273" s="25" t="s">
        <v>2</v>
      </c>
      <c r="F273" s="131" t="s">
        <v>153</v>
      </c>
      <c r="G273" s="26">
        <v>0</v>
      </c>
      <c r="H273" s="26">
        <v>0</v>
      </c>
      <c r="I273" s="23"/>
      <c r="J273" s="52"/>
      <c r="K273" s="52"/>
      <c r="L273" s="52"/>
      <c r="M273" s="23">
        <v>0</v>
      </c>
      <c r="N273" s="52">
        <f t="shared" ref="N273" si="113">+N274</f>
        <v>50</v>
      </c>
      <c r="O273" s="52">
        <f t="shared" si="107"/>
        <v>50</v>
      </c>
      <c r="P273" s="6" t="s">
        <v>145</v>
      </c>
      <c r="R273" s="61"/>
    </row>
    <row r="274" spans="1:18" ht="13.5" thickBot="1" x14ac:dyDescent="0.25">
      <c r="A274" s="132"/>
      <c r="B274" s="133"/>
      <c r="C274" s="134"/>
      <c r="D274" s="133">
        <v>3419</v>
      </c>
      <c r="E274" s="133">
        <v>5222</v>
      </c>
      <c r="F274" s="135" t="s">
        <v>16</v>
      </c>
      <c r="G274" s="29">
        <v>0</v>
      </c>
      <c r="H274" s="29">
        <v>0</v>
      </c>
      <c r="I274" s="30"/>
      <c r="J274" s="51"/>
      <c r="K274" s="51"/>
      <c r="L274" s="51"/>
      <c r="M274" s="30">
        <v>0</v>
      </c>
      <c r="N274" s="51">
        <v>50</v>
      </c>
      <c r="O274" s="51">
        <f t="shared" si="107"/>
        <v>50</v>
      </c>
    </row>
    <row r="275" spans="1:18" ht="45.6" customHeight="1" x14ac:dyDescent="0.2">
      <c r="A275" s="24" t="s">
        <v>0</v>
      </c>
      <c r="B275" s="25">
        <v>4230230</v>
      </c>
      <c r="C275" s="130" t="s">
        <v>7</v>
      </c>
      <c r="D275" s="25" t="s">
        <v>2</v>
      </c>
      <c r="E275" s="25" t="s">
        <v>2</v>
      </c>
      <c r="F275" s="131" t="s">
        <v>188</v>
      </c>
      <c r="G275" s="26">
        <v>0</v>
      </c>
      <c r="H275" s="26">
        <v>0</v>
      </c>
      <c r="I275" s="23"/>
      <c r="J275" s="52"/>
      <c r="K275" s="52"/>
      <c r="L275" s="52"/>
      <c r="M275" s="23">
        <v>0</v>
      </c>
      <c r="N275" s="52">
        <f t="shared" ref="N275" si="114">+N276</f>
        <v>55.75</v>
      </c>
      <c r="O275" s="52">
        <f t="shared" si="107"/>
        <v>55.75</v>
      </c>
      <c r="P275" s="6" t="s">
        <v>145</v>
      </c>
      <c r="R275" s="61"/>
    </row>
    <row r="276" spans="1:18" ht="13.5" thickBot="1" x14ac:dyDescent="0.25">
      <c r="A276" s="132"/>
      <c r="B276" s="133"/>
      <c r="C276" s="134"/>
      <c r="D276" s="133">
        <v>3419</v>
      </c>
      <c r="E276" s="133">
        <v>5222</v>
      </c>
      <c r="F276" s="135" t="s">
        <v>16</v>
      </c>
      <c r="G276" s="29">
        <v>0</v>
      </c>
      <c r="H276" s="29">
        <v>0</v>
      </c>
      <c r="I276" s="30"/>
      <c r="J276" s="51"/>
      <c r="K276" s="51"/>
      <c r="L276" s="51"/>
      <c r="M276" s="30">
        <v>0</v>
      </c>
      <c r="N276" s="51">
        <v>55.75</v>
      </c>
      <c r="O276" s="51">
        <f t="shared" si="107"/>
        <v>55.75</v>
      </c>
    </row>
    <row r="277" spans="1:18" ht="22.5" x14ac:dyDescent="0.2">
      <c r="A277" s="24" t="s">
        <v>0</v>
      </c>
      <c r="B277" s="25">
        <v>4230232</v>
      </c>
      <c r="C277" s="130" t="s">
        <v>7</v>
      </c>
      <c r="D277" s="25" t="s">
        <v>2</v>
      </c>
      <c r="E277" s="25" t="s">
        <v>2</v>
      </c>
      <c r="F277" s="131" t="s">
        <v>154</v>
      </c>
      <c r="G277" s="26">
        <v>0</v>
      </c>
      <c r="H277" s="26">
        <v>0</v>
      </c>
      <c r="I277" s="23"/>
      <c r="J277" s="52"/>
      <c r="K277" s="52"/>
      <c r="L277" s="52"/>
      <c r="M277" s="23">
        <v>0</v>
      </c>
      <c r="N277" s="52">
        <f t="shared" ref="N277" si="115">+N278</f>
        <v>50</v>
      </c>
      <c r="O277" s="52">
        <f t="shared" si="107"/>
        <v>50</v>
      </c>
      <c r="P277" s="6" t="s">
        <v>145</v>
      </c>
      <c r="R277" s="61"/>
    </row>
    <row r="278" spans="1:18" ht="13.5" thickBot="1" x14ac:dyDescent="0.25">
      <c r="A278" s="132"/>
      <c r="B278" s="133"/>
      <c r="C278" s="134"/>
      <c r="D278" s="133">
        <v>3419</v>
      </c>
      <c r="E278" s="133">
        <v>5222</v>
      </c>
      <c r="F278" s="135" t="s">
        <v>16</v>
      </c>
      <c r="G278" s="29">
        <v>0</v>
      </c>
      <c r="H278" s="29">
        <v>0</v>
      </c>
      <c r="I278" s="30"/>
      <c r="J278" s="51"/>
      <c r="K278" s="51"/>
      <c r="L278" s="51"/>
      <c r="M278" s="30">
        <v>0</v>
      </c>
      <c r="N278" s="51">
        <v>50</v>
      </c>
      <c r="O278" s="51">
        <f t="shared" si="107"/>
        <v>50</v>
      </c>
    </row>
    <row r="279" spans="1:18" ht="27" customHeight="1" x14ac:dyDescent="0.2">
      <c r="A279" s="24" t="s">
        <v>0</v>
      </c>
      <c r="B279" s="25">
        <v>4230233</v>
      </c>
      <c r="C279" s="130" t="s">
        <v>7</v>
      </c>
      <c r="D279" s="25" t="s">
        <v>2</v>
      </c>
      <c r="E279" s="25" t="s">
        <v>2</v>
      </c>
      <c r="F279" s="131" t="s">
        <v>155</v>
      </c>
      <c r="G279" s="26">
        <v>0</v>
      </c>
      <c r="H279" s="26">
        <v>0</v>
      </c>
      <c r="I279" s="23"/>
      <c r="J279" s="52"/>
      <c r="K279" s="52"/>
      <c r="L279" s="52"/>
      <c r="M279" s="23">
        <v>0</v>
      </c>
      <c r="N279" s="52">
        <f t="shared" ref="N279" si="116">+N280</f>
        <v>150</v>
      </c>
      <c r="O279" s="52">
        <f t="shared" si="107"/>
        <v>150</v>
      </c>
      <c r="P279" s="6" t="s">
        <v>145</v>
      </c>
      <c r="R279" s="61"/>
    </row>
    <row r="280" spans="1:18" ht="13.5" thickBot="1" x14ac:dyDescent="0.25">
      <c r="A280" s="132"/>
      <c r="B280" s="133"/>
      <c r="C280" s="134"/>
      <c r="D280" s="133">
        <v>3419</v>
      </c>
      <c r="E280" s="133">
        <v>5222</v>
      </c>
      <c r="F280" s="135" t="s">
        <v>16</v>
      </c>
      <c r="G280" s="29">
        <v>0</v>
      </c>
      <c r="H280" s="29">
        <v>0</v>
      </c>
      <c r="I280" s="30"/>
      <c r="J280" s="51"/>
      <c r="K280" s="51"/>
      <c r="L280" s="51"/>
      <c r="M280" s="30">
        <v>0</v>
      </c>
      <c r="N280" s="51">
        <v>150</v>
      </c>
      <c r="O280" s="51">
        <f t="shared" si="107"/>
        <v>150</v>
      </c>
    </row>
    <row r="281" spans="1:18" ht="22.5" x14ac:dyDescent="0.2">
      <c r="A281" s="24" t="s">
        <v>0</v>
      </c>
      <c r="B281" s="25">
        <v>4230234</v>
      </c>
      <c r="C281" s="130" t="s">
        <v>7</v>
      </c>
      <c r="D281" s="25" t="s">
        <v>2</v>
      </c>
      <c r="E281" s="25" t="s">
        <v>2</v>
      </c>
      <c r="F281" s="131" t="s">
        <v>169</v>
      </c>
      <c r="G281" s="26">
        <v>0</v>
      </c>
      <c r="H281" s="26">
        <v>0</v>
      </c>
      <c r="I281" s="23"/>
      <c r="J281" s="52"/>
      <c r="K281" s="52"/>
      <c r="L281" s="52"/>
      <c r="M281" s="23">
        <v>0</v>
      </c>
      <c r="N281" s="52">
        <f t="shared" ref="N281" si="117">+N282</f>
        <v>50</v>
      </c>
      <c r="O281" s="52">
        <f t="shared" si="107"/>
        <v>50</v>
      </c>
      <c r="P281" s="6" t="s">
        <v>145</v>
      </c>
      <c r="R281" s="61"/>
    </row>
    <row r="282" spans="1:18" ht="13.5" thickBot="1" x14ac:dyDescent="0.25">
      <c r="A282" s="132"/>
      <c r="B282" s="133"/>
      <c r="C282" s="134"/>
      <c r="D282" s="133">
        <v>3419</v>
      </c>
      <c r="E282" s="133">
        <v>5222</v>
      </c>
      <c r="F282" s="135" t="s">
        <v>16</v>
      </c>
      <c r="G282" s="29">
        <v>0</v>
      </c>
      <c r="H282" s="29">
        <v>0</v>
      </c>
      <c r="I282" s="30"/>
      <c r="J282" s="51"/>
      <c r="K282" s="51"/>
      <c r="L282" s="51"/>
      <c r="M282" s="30">
        <v>0</v>
      </c>
      <c r="N282" s="51">
        <v>50</v>
      </c>
      <c r="O282" s="51">
        <f t="shared" si="107"/>
        <v>50</v>
      </c>
    </row>
    <row r="283" spans="1:18" ht="24" customHeight="1" x14ac:dyDescent="0.2">
      <c r="A283" s="24" t="s">
        <v>0</v>
      </c>
      <c r="B283" s="25">
        <v>4230235</v>
      </c>
      <c r="C283" s="130" t="s">
        <v>7</v>
      </c>
      <c r="D283" s="25" t="s">
        <v>2</v>
      </c>
      <c r="E283" s="25" t="s">
        <v>2</v>
      </c>
      <c r="F283" s="131" t="s">
        <v>156</v>
      </c>
      <c r="G283" s="26">
        <v>0</v>
      </c>
      <c r="H283" s="26">
        <v>0</v>
      </c>
      <c r="I283" s="23"/>
      <c r="J283" s="52"/>
      <c r="K283" s="52"/>
      <c r="L283" s="52"/>
      <c r="M283" s="23">
        <v>0</v>
      </c>
      <c r="N283" s="52">
        <f t="shared" ref="N283" si="118">+N284</f>
        <v>50</v>
      </c>
      <c r="O283" s="52">
        <f t="shared" si="107"/>
        <v>50</v>
      </c>
      <c r="P283" s="6" t="s">
        <v>145</v>
      </c>
      <c r="R283" s="61"/>
    </row>
    <row r="284" spans="1:18" ht="13.5" thickBot="1" x14ac:dyDescent="0.25">
      <c r="A284" s="132"/>
      <c r="B284" s="133"/>
      <c r="C284" s="134"/>
      <c r="D284" s="133">
        <v>3419</v>
      </c>
      <c r="E284" s="133">
        <v>5222</v>
      </c>
      <c r="F284" s="135" t="s">
        <v>16</v>
      </c>
      <c r="G284" s="29">
        <v>0</v>
      </c>
      <c r="H284" s="29">
        <v>0</v>
      </c>
      <c r="I284" s="30"/>
      <c r="J284" s="51"/>
      <c r="K284" s="51"/>
      <c r="L284" s="51"/>
      <c r="M284" s="30">
        <v>0</v>
      </c>
      <c r="N284" s="51">
        <v>50</v>
      </c>
      <c r="O284" s="51">
        <f t="shared" si="107"/>
        <v>50</v>
      </c>
    </row>
    <row r="285" spans="1:18" ht="22.5" x14ac:dyDescent="0.2">
      <c r="A285" s="24" t="s">
        <v>0</v>
      </c>
      <c r="B285" s="25">
        <v>4230236</v>
      </c>
      <c r="C285" s="130" t="s">
        <v>7</v>
      </c>
      <c r="D285" s="25" t="s">
        <v>2</v>
      </c>
      <c r="E285" s="25" t="s">
        <v>2</v>
      </c>
      <c r="F285" s="131" t="s">
        <v>157</v>
      </c>
      <c r="G285" s="26">
        <v>0</v>
      </c>
      <c r="H285" s="26">
        <v>0</v>
      </c>
      <c r="I285" s="23"/>
      <c r="J285" s="52"/>
      <c r="K285" s="52"/>
      <c r="L285" s="52"/>
      <c r="M285" s="23">
        <v>0</v>
      </c>
      <c r="N285" s="52">
        <f t="shared" ref="N285" si="119">+N286</f>
        <v>50</v>
      </c>
      <c r="O285" s="52">
        <f t="shared" si="107"/>
        <v>50</v>
      </c>
      <c r="P285" s="6" t="s">
        <v>145</v>
      </c>
      <c r="R285" s="61"/>
    </row>
    <row r="286" spans="1:18" ht="13.5" thickBot="1" x14ac:dyDescent="0.25">
      <c r="A286" s="132"/>
      <c r="B286" s="133"/>
      <c r="C286" s="134"/>
      <c r="D286" s="133">
        <v>3419</v>
      </c>
      <c r="E286" s="133">
        <v>5222</v>
      </c>
      <c r="F286" s="135" t="s">
        <v>16</v>
      </c>
      <c r="G286" s="29">
        <v>0</v>
      </c>
      <c r="H286" s="29">
        <v>0</v>
      </c>
      <c r="I286" s="30"/>
      <c r="J286" s="51"/>
      <c r="K286" s="51"/>
      <c r="L286" s="51"/>
      <c r="M286" s="30">
        <v>0</v>
      </c>
      <c r="N286" s="51">
        <v>50</v>
      </c>
      <c r="O286" s="51">
        <f t="shared" si="107"/>
        <v>50</v>
      </c>
    </row>
    <row r="287" spans="1:18" ht="22.5" x14ac:dyDescent="0.2">
      <c r="A287" s="24" t="s">
        <v>0</v>
      </c>
      <c r="B287" s="25">
        <v>4230237</v>
      </c>
      <c r="C287" s="130" t="s">
        <v>7</v>
      </c>
      <c r="D287" s="25" t="s">
        <v>2</v>
      </c>
      <c r="E287" s="25" t="s">
        <v>2</v>
      </c>
      <c r="F287" s="131" t="s">
        <v>158</v>
      </c>
      <c r="G287" s="26">
        <v>0</v>
      </c>
      <c r="H287" s="26">
        <v>0</v>
      </c>
      <c r="I287" s="23"/>
      <c r="J287" s="52"/>
      <c r="K287" s="52"/>
      <c r="L287" s="52"/>
      <c r="M287" s="23">
        <v>0</v>
      </c>
      <c r="N287" s="52">
        <f t="shared" ref="N287" si="120">+N288</f>
        <v>50</v>
      </c>
      <c r="O287" s="52">
        <f t="shared" si="107"/>
        <v>50</v>
      </c>
      <c r="P287" s="6" t="s">
        <v>145</v>
      </c>
      <c r="R287" s="61"/>
    </row>
    <row r="288" spans="1:18" ht="13.5" thickBot="1" x14ac:dyDescent="0.25">
      <c r="A288" s="132"/>
      <c r="B288" s="133"/>
      <c r="C288" s="134"/>
      <c r="D288" s="133">
        <v>3419</v>
      </c>
      <c r="E288" s="133">
        <v>5222</v>
      </c>
      <c r="F288" s="135" t="s">
        <v>16</v>
      </c>
      <c r="G288" s="29">
        <v>0</v>
      </c>
      <c r="H288" s="29">
        <v>0</v>
      </c>
      <c r="I288" s="30"/>
      <c r="J288" s="51"/>
      <c r="K288" s="51"/>
      <c r="L288" s="51"/>
      <c r="M288" s="30">
        <v>0</v>
      </c>
      <c r="N288" s="51">
        <v>50</v>
      </c>
      <c r="O288" s="51">
        <f t="shared" si="107"/>
        <v>50</v>
      </c>
    </row>
    <row r="289" spans="1:18" ht="22.5" x14ac:dyDescent="0.2">
      <c r="A289" s="24" t="s">
        <v>0</v>
      </c>
      <c r="B289" s="25">
        <v>4230238</v>
      </c>
      <c r="C289" s="130" t="s">
        <v>7</v>
      </c>
      <c r="D289" s="25" t="s">
        <v>2</v>
      </c>
      <c r="E289" s="25" t="s">
        <v>2</v>
      </c>
      <c r="F289" s="131" t="s">
        <v>170</v>
      </c>
      <c r="G289" s="26">
        <v>0</v>
      </c>
      <c r="H289" s="26">
        <v>0</v>
      </c>
      <c r="I289" s="23"/>
      <c r="J289" s="52"/>
      <c r="K289" s="52"/>
      <c r="L289" s="52"/>
      <c r="M289" s="23">
        <v>0</v>
      </c>
      <c r="N289" s="52">
        <f t="shared" ref="N289" si="121">+N290</f>
        <v>50</v>
      </c>
      <c r="O289" s="52">
        <f t="shared" si="107"/>
        <v>50</v>
      </c>
      <c r="P289" s="6" t="s">
        <v>145</v>
      </c>
      <c r="R289" s="61"/>
    </row>
    <row r="290" spans="1:18" ht="13.5" thickBot="1" x14ac:dyDescent="0.25">
      <c r="A290" s="132"/>
      <c r="B290" s="133"/>
      <c r="C290" s="134"/>
      <c r="D290" s="133">
        <v>3419</v>
      </c>
      <c r="E290" s="133">
        <v>5222</v>
      </c>
      <c r="F290" s="135" t="s">
        <v>16</v>
      </c>
      <c r="G290" s="29">
        <v>0</v>
      </c>
      <c r="H290" s="29">
        <v>0</v>
      </c>
      <c r="I290" s="30"/>
      <c r="J290" s="51"/>
      <c r="K290" s="51"/>
      <c r="L290" s="51"/>
      <c r="M290" s="30">
        <v>0</v>
      </c>
      <c r="N290" s="51">
        <v>50</v>
      </c>
      <c r="O290" s="51">
        <f t="shared" si="107"/>
        <v>50</v>
      </c>
    </row>
    <row r="291" spans="1:18" ht="22.5" x14ac:dyDescent="0.2">
      <c r="A291" s="24" t="s">
        <v>0</v>
      </c>
      <c r="B291" s="25">
        <v>4230239</v>
      </c>
      <c r="C291" s="130" t="s">
        <v>7</v>
      </c>
      <c r="D291" s="25" t="s">
        <v>2</v>
      </c>
      <c r="E291" s="25" t="s">
        <v>2</v>
      </c>
      <c r="F291" s="131" t="s">
        <v>159</v>
      </c>
      <c r="G291" s="26">
        <v>0</v>
      </c>
      <c r="H291" s="26">
        <v>0</v>
      </c>
      <c r="I291" s="23"/>
      <c r="J291" s="52"/>
      <c r="K291" s="52"/>
      <c r="L291" s="52"/>
      <c r="M291" s="23">
        <v>0</v>
      </c>
      <c r="N291" s="52">
        <f t="shared" ref="N291" si="122">+N292</f>
        <v>50</v>
      </c>
      <c r="O291" s="52">
        <f t="shared" si="107"/>
        <v>50</v>
      </c>
      <c r="P291" s="6" t="s">
        <v>145</v>
      </c>
      <c r="R291" s="61"/>
    </row>
    <row r="292" spans="1:18" ht="13.5" thickBot="1" x14ac:dyDescent="0.25">
      <c r="A292" s="132"/>
      <c r="B292" s="133"/>
      <c r="C292" s="134"/>
      <c r="D292" s="133">
        <v>3419</v>
      </c>
      <c r="E292" s="133">
        <v>5222</v>
      </c>
      <c r="F292" s="135" t="s">
        <v>16</v>
      </c>
      <c r="G292" s="29">
        <v>0</v>
      </c>
      <c r="H292" s="29">
        <v>0</v>
      </c>
      <c r="I292" s="30"/>
      <c r="J292" s="51"/>
      <c r="K292" s="51"/>
      <c r="L292" s="51"/>
      <c r="M292" s="30">
        <v>0</v>
      </c>
      <c r="N292" s="51">
        <v>50</v>
      </c>
      <c r="O292" s="51">
        <f t="shared" si="107"/>
        <v>50</v>
      </c>
    </row>
    <row r="293" spans="1:18" ht="22.5" x14ac:dyDescent="0.2">
      <c r="A293" s="24" t="s">
        <v>0</v>
      </c>
      <c r="B293" s="25">
        <v>4230240</v>
      </c>
      <c r="C293" s="130" t="s">
        <v>7</v>
      </c>
      <c r="D293" s="25" t="s">
        <v>2</v>
      </c>
      <c r="E293" s="25" t="s">
        <v>2</v>
      </c>
      <c r="F293" s="131" t="s">
        <v>171</v>
      </c>
      <c r="G293" s="26">
        <v>0</v>
      </c>
      <c r="H293" s="26">
        <v>0</v>
      </c>
      <c r="I293" s="23"/>
      <c r="J293" s="52"/>
      <c r="K293" s="52"/>
      <c r="L293" s="52"/>
      <c r="M293" s="23">
        <v>0</v>
      </c>
      <c r="N293" s="52">
        <f t="shared" ref="N293" si="123">+N294</f>
        <v>50</v>
      </c>
      <c r="O293" s="52">
        <f t="shared" si="107"/>
        <v>50</v>
      </c>
      <c r="P293" s="6" t="s">
        <v>145</v>
      </c>
      <c r="R293" s="61"/>
    </row>
    <row r="294" spans="1:18" ht="13.5" thickBot="1" x14ac:dyDescent="0.25">
      <c r="A294" s="132"/>
      <c r="B294" s="133"/>
      <c r="C294" s="134"/>
      <c r="D294" s="133">
        <v>3419</v>
      </c>
      <c r="E294" s="133">
        <v>5222</v>
      </c>
      <c r="F294" s="135" t="s">
        <v>16</v>
      </c>
      <c r="G294" s="29">
        <v>0</v>
      </c>
      <c r="H294" s="29">
        <v>0</v>
      </c>
      <c r="I294" s="30"/>
      <c r="J294" s="51"/>
      <c r="K294" s="51"/>
      <c r="L294" s="51"/>
      <c r="M294" s="30">
        <v>0</v>
      </c>
      <c r="N294" s="51">
        <v>50</v>
      </c>
      <c r="O294" s="51">
        <f t="shared" si="107"/>
        <v>50</v>
      </c>
    </row>
    <row r="295" spans="1:18" ht="33.6" customHeight="1" x14ac:dyDescent="0.2">
      <c r="A295" s="24" t="s">
        <v>0</v>
      </c>
      <c r="B295" s="25">
        <v>4230241</v>
      </c>
      <c r="C295" s="130" t="s">
        <v>7</v>
      </c>
      <c r="D295" s="25" t="s">
        <v>2</v>
      </c>
      <c r="E295" s="25" t="s">
        <v>2</v>
      </c>
      <c r="F295" s="131" t="s">
        <v>172</v>
      </c>
      <c r="G295" s="26">
        <v>0</v>
      </c>
      <c r="H295" s="26">
        <v>0</v>
      </c>
      <c r="I295" s="23"/>
      <c r="J295" s="52"/>
      <c r="K295" s="52"/>
      <c r="L295" s="52"/>
      <c r="M295" s="23">
        <v>0</v>
      </c>
      <c r="N295" s="52">
        <f t="shared" ref="N295" si="124">+N296</f>
        <v>50</v>
      </c>
      <c r="O295" s="52">
        <f t="shared" si="107"/>
        <v>50</v>
      </c>
      <c r="P295" s="6" t="s">
        <v>145</v>
      </c>
      <c r="R295" s="61"/>
    </row>
    <row r="296" spans="1:18" ht="13.5" thickBot="1" x14ac:dyDescent="0.25">
      <c r="A296" s="132"/>
      <c r="B296" s="133"/>
      <c r="C296" s="134"/>
      <c r="D296" s="133">
        <v>3419</v>
      </c>
      <c r="E296" s="133">
        <v>5222</v>
      </c>
      <c r="F296" s="135" t="s">
        <v>16</v>
      </c>
      <c r="G296" s="29">
        <v>0</v>
      </c>
      <c r="H296" s="29">
        <v>0</v>
      </c>
      <c r="I296" s="30"/>
      <c r="J296" s="51"/>
      <c r="K296" s="51"/>
      <c r="L296" s="51"/>
      <c r="M296" s="30">
        <v>0</v>
      </c>
      <c r="N296" s="51">
        <v>50</v>
      </c>
      <c r="O296" s="51">
        <f t="shared" si="107"/>
        <v>50</v>
      </c>
    </row>
    <row r="297" spans="1:18" ht="24.6" customHeight="1" x14ac:dyDescent="0.2">
      <c r="A297" s="24" t="s">
        <v>0</v>
      </c>
      <c r="B297" s="25">
        <v>4230242</v>
      </c>
      <c r="C297" s="130" t="s">
        <v>7</v>
      </c>
      <c r="D297" s="25" t="s">
        <v>2</v>
      </c>
      <c r="E297" s="25" t="s">
        <v>2</v>
      </c>
      <c r="F297" s="131" t="s">
        <v>160</v>
      </c>
      <c r="G297" s="26">
        <v>0</v>
      </c>
      <c r="H297" s="26">
        <v>0</v>
      </c>
      <c r="I297" s="23"/>
      <c r="J297" s="52"/>
      <c r="K297" s="52"/>
      <c r="L297" s="52"/>
      <c r="M297" s="23">
        <v>0</v>
      </c>
      <c r="N297" s="52">
        <f t="shared" ref="N297" si="125">+N298</f>
        <v>50</v>
      </c>
      <c r="O297" s="52">
        <f t="shared" si="107"/>
        <v>50</v>
      </c>
      <c r="P297" s="6" t="s">
        <v>145</v>
      </c>
      <c r="R297" s="61"/>
    </row>
    <row r="298" spans="1:18" ht="13.5" thickBot="1" x14ac:dyDescent="0.25">
      <c r="A298" s="132"/>
      <c r="B298" s="133"/>
      <c r="C298" s="134"/>
      <c r="D298" s="133">
        <v>3419</v>
      </c>
      <c r="E298" s="133">
        <v>5222</v>
      </c>
      <c r="F298" s="135" t="s">
        <v>16</v>
      </c>
      <c r="G298" s="29">
        <v>0</v>
      </c>
      <c r="H298" s="29">
        <v>0</v>
      </c>
      <c r="I298" s="30"/>
      <c r="J298" s="51"/>
      <c r="K298" s="51"/>
      <c r="L298" s="51"/>
      <c r="M298" s="30">
        <v>0</v>
      </c>
      <c r="N298" s="51">
        <v>50</v>
      </c>
      <c r="O298" s="51">
        <f t="shared" si="107"/>
        <v>50</v>
      </c>
    </row>
    <row r="299" spans="1:18" ht="33.75" x14ac:dyDescent="0.2">
      <c r="A299" s="24" t="s">
        <v>0</v>
      </c>
      <c r="B299" s="25">
        <v>4230243</v>
      </c>
      <c r="C299" s="130" t="s">
        <v>7</v>
      </c>
      <c r="D299" s="25" t="s">
        <v>2</v>
      </c>
      <c r="E299" s="25" t="s">
        <v>2</v>
      </c>
      <c r="F299" s="131" t="s">
        <v>173</v>
      </c>
      <c r="G299" s="26">
        <v>0</v>
      </c>
      <c r="H299" s="26">
        <v>0</v>
      </c>
      <c r="I299" s="23"/>
      <c r="J299" s="52"/>
      <c r="K299" s="52"/>
      <c r="L299" s="52"/>
      <c r="M299" s="23">
        <v>0</v>
      </c>
      <c r="N299" s="52">
        <f t="shared" ref="N299" si="126">+N300</f>
        <v>50</v>
      </c>
      <c r="O299" s="52">
        <f t="shared" si="107"/>
        <v>50</v>
      </c>
      <c r="P299" s="6" t="s">
        <v>145</v>
      </c>
      <c r="R299" s="61"/>
    </row>
    <row r="300" spans="1:18" ht="13.5" thickBot="1" x14ac:dyDescent="0.25">
      <c r="A300" s="132"/>
      <c r="B300" s="133"/>
      <c r="C300" s="134"/>
      <c r="D300" s="133">
        <v>3419</v>
      </c>
      <c r="E300" s="133">
        <v>5222</v>
      </c>
      <c r="F300" s="135" t="s">
        <v>16</v>
      </c>
      <c r="G300" s="29">
        <v>0</v>
      </c>
      <c r="H300" s="29">
        <v>0</v>
      </c>
      <c r="I300" s="30"/>
      <c r="J300" s="51"/>
      <c r="K300" s="51"/>
      <c r="L300" s="51"/>
      <c r="M300" s="30">
        <v>0</v>
      </c>
      <c r="N300" s="51">
        <v>50</v>
      </c>
      <c r="O300" s="51">
        <f t="shared" si="107"/>
        <v>50</v>
      </c>
    </row>
    <row r="301" spans="1:18" x14ac:dyDescent="0.2">
      <c r="A301" s="24" t="s">
        <v>0</v>
      </c>
      <c r="B301" s="25">
        <v>4230244</v>
      </c>
      <c r="C301" s="130" t="s">
        <v>7</v>
      </c>
      <c r="D301" s="25" t="s">
        <v>2</v>
      </c>
      <c r="E301" s="25" t="s">
        <v>2</v>
      </c>
      <c r="F301" s="131" t="s">
        <v>161</v>
      </c>
      <c r="G301" s="26">
        <v>0</v>
      </c>
      <c r="H301" s="26">
        <v>0</v>
      </c>
      <c r="I301" s="23"/>
      <c r="J301" s="52"/>
      <c r="K301" s="52"/>
      <c r="L301" s="52"/>
      <c r="M301" s="23">
        <v>0</v>
      </c>
      <c r="N301" s="52">
        <f t="shared" ref="N301" si="127">+N302</f>
        <v>50</v>
      </c>
      <c r="O301" s="52">
        <f t="shared" si="107"/>
        <v>50</v>
      </c>
      <c r="P301" s="6" t="s">
        <v>145</v>
      </c>
      <c r="R301" s="61"/>
    </row>
    <row r="302" spans="1:18" ht="13.5" thickBot="1" x14ac:dyDescent="0.25">
      <c r="A302" s="132"/>
      <c r="B302" s="133"/>
      <c r="C302" s="134"/>
      <c r="D302" s="133">
        <v>3419</v>
      </c>
      <c r="E302" s="133">
        <v>5222</v>
      </c>
      <c r="F302" s="135" t="s">
        <v>16</v>
      </c>
      <c r="G302" s="29">
        <v>0</v>
      </c>
      <c r="H302" s="29">
        <v>0</v>
      </c>
      <c r="I302" s="30"/>
      <c r="J302" s="51"/>
      <c r="K302" s="51"/>
      <c r="L302" s="51"/>
      <c r="M302" s="30">
        <v>0</v>
      </c>
      <c r="N302" s="51">
        <v>50</v>
      </c>
      <c r="O302" s="51">
        <f t="shared" si="107"/>
        <v>50</v>
      </c>
    </row>
    <row r="303" spans="1:18" ht="22.5" x14ac:dyDescent="0.2">
      <c r="A303" s="24" t="s">
        <v>0</v>
      </c>
      <c r="B303" s="25">
        <v>4230245</v>
      </c>
      <c r="C303" s="130" t="s">
        <v>7</v>
      </c>
      <c r="D303" s="25" t="s">
        <v>2</v>
      </c>
      <c r="E303" s="25" t="s">
        <v>2</v>
      </c>
      <c r="F303" s="131" t="s">
        <v>174</v>
      </c>
      <c r="G303" s="26">
        <v>0</v>
      </c>
      <c r="H303" s="26">
        <v>0</v>
      </c>
      <c r="I303" s="23"/>
      <c r="J303" s="52"/>
      <c r="K303" s="52"/>
      <c r="L303" s="52"/>
      <c r="M303" s="23">
        <v>0</v>
      </c>
      <c r="N303" s="52">
        <f t="shared" ref="N303" si="128">+N304</f>
        <v>50</v>
      </c>
      <c r="O303" s="52">
        <f t="shared" si="107"/>
        <v>50</v>
      </c>
      <c r="P303" s="6" t="s">
        <v>145</v>
      </c>
      <c r="R303" s="61"/>
    </row>
    <row r="304" spans="1:18" ht="13.5" thickBot="1" x14ac:dyDescent="0.25">
      <c r="A304" s="132"/>
      <c r="B304" s="133"/>
      <c r="C304" s="134"/>
      <c r="D304" s="133">
        <v>3419</v>
      </c>
      <c r="E304" s="133">
        <v>5222</v>
      </c>
      <c r="F304" s="135" t="s">
        <v>16</v>
      </c>
      <c r="G304" s="29">
        <v>0</v>
      </c>
      <c r="H304" s="29">
        <v>0</v>
      </c>
      <c r="I304" s="30"/>
      <c r="J304" s="51"/>
      <c r="K304" s="51"/>
      <c r="L304" s="51"/>
      <c r="M304" s="30">
        <v>0</v>
      </c>
      <c r="N304" s="51">
        <v>50</v>
      </c>
      <c r="O304" s="51">
        <f t="shared" si="107"/>
        <v>50</v>
      </c>
    </row>
    <row r="305" spans="1:18" ht="35.450000000000003" customHeight="1" x14ac:dyDescent="0.2">
      <c r="A305" s="24" t="s">
        <v>0</v>
      </c>
      <c r="B305" s="25">
        <v>4230246</v>
      </c>
      <c r="C305" s="130" t="s">
        <v>7</v>
      </c>
      <c r="D305" s="25" t="s">
        <v>2</v>
      </c>
      <c r="E305" s="25" t="s">
        <v>2</v>
      </c>
      <c r="F305" s="131" t="s">
        <v>175</v>
      </c>
      <c r="G305" s="26">
        <v>0</v>
      </c>
      <c r="H305" s="26">
        <v>0</v>
      </c>
      <c r="I305" s="23"/>
      <c r="J305" s="52"/>
      <c r="K305" s="52"/>
      <c r="L305" s="52"/>
      <c r="M305" s="23">
        <v>0</v>
      </c>
      <c r="N305" s="52">
        <f t="shared" ref="N305" si="129">+N306</f>
        <v>50</v>
      </c>
      <c r="O305" s="52">
        <f t="shared" si="107"/>
        <v>50</v>
      </c>
      <c r="P305" s="6" t="s">
        <v>145</v>
      </c>
      <c r="R305" s="61"/>
    </row>
    <row r="306" spans="1:18" ht="13.5" thickBot="1" x14ac:dyDescent="0.25">
      <c r="A306" s="132"/>
      <c r="B306" s="133"/>
      <c r="C306" s="134"/>
      <c r="D306" s="133">
        <v>3419</v>
      </c>
      <c r="E306" s="133">
        <v>5213</v>
      </c>
      <c r="F306" s="135" t="s">
        <v>62</v>
      </c>
      <c r="G306" s="29">
        <v>0</v>
      </c>
      <c r="H306" s="29">
        <v>0</v>
      </c>
      <c r="I306" s="30"/>
      <c r="J306" s="51"/>
      <c r="K306" s="51"/>
      <c r="L306" s="51"/>
      <c r="M306" s="30">
        <v>0</v>
      </c>
      <c r="N306" s="51">
        <v>50</v>
      </c>
      <c r="O306" s="51">
        <f t="shared" si="107"/>
        <v>50</v>
      </c>
    </row>
    <row r="307" spans="1:18" ht="23.25" thickBot="1" x14ac:dyDescent="0.25">
      <c r="A307" s="48" t="s">
        <v>0</v>
      </c>
      <c r="B307" s="136" t="s">
        <v>55</v>
      </c>
      <c r="C307" s="137"/>
      <c r="D307" s="137" t="s">
        <v>2</v>
      </c>
      <c r="E307" s="137" t="s">
        <v>2</v>
      </c>
      <c r="F307" s="49" t="s">
        <v>56</v>
      </c>
      <c r="G307" s="20">
        <v>11600</v>
      </c>
      <c r="H307" s="20">
        <v>4444.4520000000002</v>
      </c>
      <c r="I307" s="21">
        <f>+G307+H307</f>
        <v>16044.452000000001</v>
      </c>
      <c r="J307" s="56">
        <v>0</v>
      </c>
      <c r="K307" s="56">
        <f>+I307+J307</f>
        <v>16044.452000000001</v>
      </c>
      <c r="L307" s="58">
        <v>8000</v>
      </c>
      <c r="M307" s="43">
        <f>+L307+K307</f>
        <v>24044.452000000001</v>
      </c>
      <c r="N307" s="53">
        <v>0</v>
      </c>
      <c r="O307" s="53">
        <f t="shared" si="107"/>
        <v>24044.452000000001</v>
      </c>
    </row>
  </sheetData>
  <mergeCells count="11">
    <mergeCell ref="A2:I2"/>
    <mergeCell ref="A4:I4"/>
    <mergeCell ref="A6:I6"/>
    <mergeCell ref="B9:C9"/>
    <mergeCell ref="B11:F11"/>
    <mergeCell ref="B307:E307"/>
    <mergeCell ref="B14:E14"/>
    <mergeCell ref="B15:E15"/>
    <mergeCell ref="B16:E16"/>
    <mergeCell ref="B12:F12"/>
    <mergeCell ref="B13:E13"/>
  </mergeCells>
  <pageMargins left="0.70866141732283472" right="0.70866141732283472" top="0.78740157480314965" bottom="0.78740157480314965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opLeftCell="A25" workbookViewId="0">
      <selection activeCell="D27" sqref="D27"/>
    </sheetView>
  </sheetViews>
  <sheetFormatPr defaultRowHeight="12.75" x14ac:dyDescent="0.2"/>
  <cols>
    <col min="1" max="1" width="36.5703125" bestFit="1" customWidth="1"/>
    <col min="2" max="2" width="7.28515625" customWidth="1"/>
    <col min="3" max="3" width="13.85546875" customWidth="1"/>
    <col min="4" max="4" width="10" bestFit="1" customWidth="1"/>
    <col min="5" max="5" width="14.140625" customWidth="1"/>
    <col min="10" max="10" width="11.7109375" bestFit="1" customWidth="1"/>
  </cols>
  <sheetData>
    <row r="1" spans="1:10" x14ac:dyDescent="0.2">
      <c r="C1" s="102" t="s">
        <v>178</v>
      </c>
    </row>
    <row r="2" spans="1:10" ht="13.5" thickBot="1" x14ac:dyDescent="0.25">
      <c r="A2" s="156" t="s">
        <v>189</v>
      </c>
      <c r="B2" s="156"/>
      <c r="C2" s="66"/>
      <c r="D2" s="66"/>
      <c r="E2" s="67" t="s">
        <v>58</v>
      </c>
    </row>
    <row r="3" spans="1:10" ht="24.75" thickBot="1" x14ac:dyDescent="0.25">
      <c r="A3" s="68" t="s">
        <v>190</v>
      </c>
      <c r="B3" s="69" t="s">
        <v>191</v>
      </c>
      <c r="C3" s="70" t="s">
        <v>192</v>
      </c>
      <c r="D3" s="70" t="s">
        <v>145</v>
      </c>
      <c r="E3" s="70" t="s">
        <v>193</v>
      </c>
    </row>
    <row r="4" spans="1:10" ht="15" customHeight="1" x14ac:dyDescent="0.2">
      <c r="A4" s="71" t="s">
        <v>194</v>
      </c>
      <c r="B4" s="72" t="s">
        <v>195</v>
      </c>
      <c r="C4" s="73">
        <f>C5+C6+C7</f>
        <v>2757273.83</v>
      </c>
      <c r="D4" s="73">
        <f>D5+D6+D7</f>
        <v>0</v>
      </c>
      <c r="E4" s="74">
        <f t="shared" ref="E4:E25" si="0">C4+D4</f>
        <v>2757273.83</v>
      </c>
    </row>
    <row r="5" spans="1:10" ht="15" customHeight="1" x14ac:dyDescent="0.2">
      <c r="A5" s="75" t="s">
        <v>196</v>
      </c>
      <c r="B5" s="76" t="s">
        <v>197</v>
      </c>
      <c r="C5" s="77">
        <v>2669964.7200000002</v>
      </c>
      <c r="D5" s="78">
        <v>0</v>
      </c>
      <c r="E5" s="79">
        <f t="shared" si="0"/>
        <v>2669964.7200000002</v>
      </c>
      <c r="J5" s="80"/>
    </row>
    <row r="6" spans="1:10" ht="15" customHeight="1" x14ac:dyDescent="0.2">
      <c r="A6" s="75" t="s">
        <v>198</v>
      </c>
      <c r="B6" s="76" t="s">
        <v>199</v>
      </c>
      <c r="C6" s="77">
        <v>87309.109999999986</v>
      </c>
      <c r="D6" s="81">
        <v>0</v>
      </c>
      <c r="E6" s="79">
        <f t="shared" si="0"/>
        <v>87309.109999999986</v>
      </c>
    </row>
    <row r="7" spans="1:10" ht="15" customHeight="1" x14ac:dyDescent="0.2">
      <c r="A7" s="75" t="s">
        <v>200</v>
      </c>
      <c r="B7" s="76" t="s">
        <v>201</v>
      </c>
      <c r="C7" s="77">
        <v>0</v>
      </c>
      <c r="D7" s="77">
        <v>0</v>
      </c>
      <c r="E7" s="79">
        <f t="shared" si="0"/>
        <v>0</v>
      </c>
    </row>
    <row r="8" spans="1:10" ht="15" customHeight="1" x14ac:dyDescent="0.2">
      <c r="A8" s="82" t="s">
        <v>202</v>
      </c>
      <c r="B8" s="76" t="s">
        <v>203</v>
      </c>
      <c r="C8" s="83">
        <f>C9+C15</f>
        <v>4749968</v>
      </c>
      <c r="D8" s="83">
        <f>D9+D15</f>
        <v>0</v>
      </c>
      <c r="E8" s="84">
        <f t="shared" si="0"/>
        <v>4749968</v>
      </c>
    </row>
    <row r="9" spans="1:10" ht="15" customHeight="1" x14ac:dyDescent="0.2">
      <c r="A9" s="75" t="s">
        <v>204</v>
      </c>
      <c r="B9" s="76" t="s">
        <v>205</v>
      </c>
      <c r="C9" s="77">
        <f>C10+C11+C13+C14+C12</f>
        <v>4697544.97</v>
      </c>
      <c r="D9" s="77">
        <f>D10+D11+D13+D14</f>
        <v>0</v>
      </c>
      <c r="E9" s="85">
        <f t="shared" si="0"/>
        <v>4697544.97</v>
      </c>
    </row>
    <row r="10" spans="1:10" ht="15" customHeight="1" x14ac:dyDescent="0.2">
      <c r="A10" s="75" t="s">
        <v>206</v>
      </c>
      <c r="B10" s="76" t="s">
        <v>207</v>
      </c>
      <c r="C10" s="77">
        <v>67590.7</v>
      </c>
      <c r="D10" s="77">
        <v>0</v>
      </c>
      <c r="E10" s="85">
        <f t="shared" si="0"/>
        <v>67590.7</v>
      </c>
    </row>
    <row r="11" spans="1:10" ht="15" customHeight="1" x14ac:dyDescent="0.2">
      <c r="A11" s="75" t="s">
        <v>208</v>
      </c>
      <c r="B11" s="76" t="s">
        <v>205</v>
      </c>
      <c r="C11" s="77">
        <v>4603821.1999999993</v>
      </c>
      <c r="D11" s="77">
        <v>0</v>
      </c>
      <c r="E11" s="85">
        <f t="shared" si="0"/>
        <v>4603821.1999999993</v>
      </c>
    </row>
    <row r="12" spans="1:10" ht="15" customHeight="1" x14ac:dyDescent="0.2">
      <c r="A12" s="75" t="s">
        <v>209</v>
      </c>
      <c r="B12" s="76">
        <v>4123</v>
      </c>
      <c r="C12" s="77">
        <v>0</v>
      </c>
      <c r="D12" s="77">
        <v>0</v>
      </c>
      <c r="E12" s="85">
        <f>SUM(C12:D12)</f>
        <v>0</v>
      </c>
    </row>
    <row r="13" spans="1:10" ht="15" customHeight="1" x14ac:dyDescent="0.2">
      <c r="A13" s="75" t="s">
        <v>210</v>
      </c>
      <c r="B13" s="76" t="s">
        <v>211</v>
      </c>
      <c r="C13" s="77">
        <v>0</v>
      </c>
      <c r="D13" s="77">
        <v>0</v>
      </c>
      <c r="E13" s="85">
        <f>SUM(C13:D13)</f>
        <v>0</v>
      </c>
    </row>
    <row r="14" spans="1:10" ht="15" customHeight="1" x14ac:dyDescent="0.2">
      <c r="A14" s="75" t="s">
        <v>212</v>
      </c>
      <c r="B14" s="76">
        <v>4121</v>
      </c>
      <c r="C14" s="77">
        <f>31370-5236.93</f>
        <v>26133.07</v>
      </c>
      <c r="D14" s="77">
        <v>0</v>
      </c>
      <c r="E14" s="85">
        <f>SUM(C14:D14)</f>
        <v>26133.07</v>
      </c>
    </row>
    <row r="15" spans="1:10" ht="15" customHeight="1" x14ac:dyDescent="0.2">
      <c r="A15" s="75" t="s">
        <v>213</v>
      </c>
      <c r="B15" s="76" t="s">
        <v>214</v>
      </c>
      <c r="C15" s="77">
        <f>C16+C17+C18+C19</f>
        <v>52423.03</v>
      </c>
      <c r="D15" s="77">
        <f>D16+D18+D19</f>
        <v>0</v>
      </c>
      <c r="E15" s="85">
        <f t="shared" si="0"/>
        <v>52423.03</v>
      </c>
    </row>
    <row r="16" spans="1:10" ht="15" customHeight="1" x14ac:dyDescent="0.2">
      <c r="A16" s="75" t="s">
        <v>215</v>
      </c>
      <c r="B16" s="76" t="s">
        <v>216</v>
      </c>
      <c r="C16" s="77">
        <v>48216.15</v>
      </c>
      <c r="D16" s="77">
        <v>0</v>
      </c>
      <c r="E16" s="85">
        <f t="shared" si="0"/>
        <v>48216.15</v>
      </c>
    </row>
    <row r="17" spans="1:5" ht="15" customHeight="1" x14ac:dyDescent="0.2">
      <c r="A17" s="75" t="s">
        <v>217</v>
      </c>
      <c r="B17" s="76">
        <v>4223</v>
      </c>
      <c r="C17" s="77">
        <v>0</v>
      </c>
      <c r="D17" s="77">
        <v>0</v>
      </c>
      <c r="E17" s="85">
        <f>SUM(C17:D17)</f>
        <v>0</v>
      </c>
    </row>
    <row r="18" spans="1:5" ht="15" customHeight="1" x14ac:dyDescent="0.2">
      <c r="A18" s="75" t="s">
        <v>218</v>
      </c>
      <c r="B18" s="76" t="s">
        <v>219</v>
      </c>
      <c r="C18" s="77">
        <v>0</v>
      </c>
      <c r="D18" s="77">
        <v>0</v>
      </c>
      <c r="E18" s="85">
        <f>SUM(C18:D18)</f>
        <v>0</v>
      </c>
    </row>
    <row r="19" spans="1:5" ht="15" customHeight="1" x14ac:dyDescent="0.2">
      <c r="A19" s="75" t="s">
        <v>220</v>
      </c>
      <c r="B19" s="76">
        <v>4221</v>
      </c>
      <c r="C19" s="77">
        <v>4206.88</v>
      </c>
      <c r="D19" s="77">
        <v>0</v>
      </c>
      <c r="E19" s="85">
        <f>SUM(C19:D19)</f>
        <v>4206.88</v>
      </c>
    </row>
    <row r="20" spans="1:5" ht="15" customHeight="1" x14ac:dyDescent="0.2">
      <c r="A20" s="82" t="s">
        <v>221</v>
      </c>
      <c r="B20" s="86" t="s">
        <v>222</v>
      </c>
      <c r="C20" s="83">
        <f>C4+C8</f>
        <v>7507241.8300000001</v>
      </c>
      <c r="D20" s="83">
        <f>D4+D8</f>
        <v>0</v>
      </c>
      <c r="E20" s="84">
        <f t="shared" si="0"/>
        <v>7507241.8300000001</v>
      </c>
    </row>
    <row r="21" spans="1:5" ht="15" customHeight="1" x14ac:dyDescent="0.2">
      <c r="A21" s="82" t="s">
        <v>223</v>
      </c>
      <c r="B21" s="86" t="s">
        <v>224</v>
      </c>
      <c r="C21" s="83">
        <f>SUM(C22:C24)</f>
        <v>1742695.9900000002</v>
      </c>
      <c r="D21" s="83">
        <f>SUM(D22:D24)</f>
        <v>0</v>
      </c>
      <c r="E21" s="84">
        <f t="shared" si="0"/>
        <v>1742695.9900000002</v>
      </c>
    </row>
    <row r="22" spans="1:5" ht="15" customHeight="1" x14ac:dyDescent="0.2">
      <c r="A22" s="75" t="s">
        <v>225</v>
      </c>
      <c r="B22" s="76" t="s">
        <v>226</v>
      </c>
      <c r="C22" s="77">
        <v>100564.53000000001</v>
      </c>
      <c r="D22" s="77">
        <v>0</v>
      </c>
      <c r="E22" s="85">
        <f t="shared" si="0"/>
        <v>100564.53000000001</v>
      </c>
    </row>
    <row r="23" spans="1:5" ht="15" customHeight="1" x14ac:dyDescent="0.2">
      <c r="A23" s="75" t="s">
        <v>227</v>
      </c>
      <c r="B23" s="76">
        <v>8115</v>
      </c>
      <c r="C23" s="77">
        <v>1739006.4600000002</v>
      </c>
      <c r="D23" s="77">
        <v>0</v>
      </c>
      <c r="E23" s="85">
        <f>SUM(C23:D23)</f>
        <v>1739006.4600000002</v>
      </c>
    </row>
    <row r="24" spans="1:5" ht="15" customHeight="1" thickBot="1" x14ac:dyDescent="0.25">
      <c r="A24" s="87" t="s">
        <v>228</v>
      </c>
      <c r="B24" s="88">
        <v>-8124</v>
      </c>
      <c r="C24" s="89">
        <v>-96875</v>
      </c>
      <c r="D24" s="89">
        <v>0</v>
      </c>
      <c r="E24" s="90">
        <f>C24+D24</f>
        <v>-96875</v>
      </c>
    </row>
    <row r="25" spans="1:5" ht="15" customHeight="1" thickBot="1" x14ac:dyDescent="0.25">
      <c r="A25" s="91" t="s">
        <v>229</v>
      </c>
      <c r="B25" s="92"/>
      <c r="C25" s="93">
        <f>C4+C8+C21</f>
        <v>9249937.8200000003</v>
      </c>
      <c r="D25" s="93">
        <f>D20+D21</f>
        <v>0</v>
      </c>
      <c r="E25" s="94">
        <f t="shared" si="0"/>
        <v>9249937.8200000003</v>
      </c>
    </row>
    <row r="26" spans="1:5" ht="13.5" thickBot="1" x14ac:dyDescent="0.25">
      <c r="A26" s="156" t="s">
        <v>230</v>
      </c>
      <c r="B26" s="156"/>
      <c r="C26" s="95"/>
      <c r="D26" s="95"/>
      <c r="E26" s="96" t="s">
        <v>58</v>
      </c>
    </row>
    <row r="27" spans="1:5" ht="24.75" thickBot="1" x14ac:dyDescent="0.25">
      <c r="A27" s="68" t="s">
        <v>231</v>
      </c>
      <c r="B27" s="69" t="s">
        <v>5</v>
      </c>
      <c r="C27" s="70" t="s">
        <v>192</v>
      </c>
      <c r="D27" s="70" t="s">
        <v>145</v>
      </c>
      <c r="E27" s="70" t="s">
        <v>193</v>
      </c>
    </row>
    <row r="28" spans="1:5" ht="15" customHeight="1" x14ac:dyDescent="0.2">
      <c r="A28" s="97" t="s">
        <v>232</v>
      </c>
      <c r="B28" s="98" t="s">
        <v>233</v>
      </c>
      <c r="C28" s="81">
        <v>29496.959999999999</v>
      </c>
      <c r="D28" s="81">
        <v>0</v>
      </c>
      <c r="E28" s="99">
        <f>C28+D28</f>
        <v>29496.959999999999</v>
      </c>
    </row>
    <row r="29" spans="1:5" ht="15" customHeight="1" x14ac:dyDescent="0.2">
      <c r="A29" s="100" t="s">
        <v>234</v>
      </c>
      <c r="B29" s="76" t="s">
        <v>233</v>
      </c>
      <c r="C29" s="77">
        <v>260591.53</v>
      </c>
      <c r="D29" s="81">
        <v>0</v>
      </c>
      <c r="E29" s="99">
        <f t="shared" ref="E29:E44" si="1">C29+D29</f>
        <v>260591.53</v>
      </c>
    </row>
    <row r="30" spans="1:5" ht="15" customHeight="1" x14ac:dyDescent="0.2">
      <c r="A30" s="100" t="s">
        <v>235</v>
      </c>
      <c r="B30" s="76" t="s">
        <v>236</v>
      </c>
      <c r="C30" s="77">
        <v>146075.74</v>
      </c>
      <c r="D30" s="81">
        <v>0</v>
      </c>
      <c r="E30" s="99">
        <f>SUM(C30:D30)</f>
        <v>146075.74</v>
      </c>
    </row>
    <row r="31" spans="1:5" ht="15" customHeight="1" x14ac:dyDescent="0.2">
      <c r="A31" s="100" t="s">
        <v>237</v>
      </c>
      <c r="B31" s="76" t="s">
        <v>233</v>
      </c>
      <c r="C31" s="77">
        <v>1024670</v>
      </c>
      <c r="D31" s="81">
        <v>0</v>
      </c>
      <c r="E31" s="99">
        <f t="shared" si="1"/>
        <v>1024670</v>
      </c>
    </row>
    <row r="32" spans="1:5" ht="15" customHeight="1" x14ac:dyDescent="0.2">
      <c r="A32" s="100" t="s">
        <v>238</v>
      </c>
      <c r="B32" s="76" t="s">
        <v>233</v>
      </c>
      <c r="C32" s="77">
        <v>782745.3</v>
      </c>
      <c r="D32" s="81">
        <v>0</v>
      </c>
      <c r="E32" s="99">
        <f t="shared" si="1"/>
        <v>782745.3</v>
      </c>
    </row>
    <row r="33" spans="1:5" ht="15" customHeight="1" x14ac:dyDescent="0.2">
      <c r="A33" s="100" t="s">
        <v>239</v>
      </c>
      <c r="B33" s="76" t="s">
        <v>233</v>
      </c>
      <c r="C33" s="77">
        <v>4136508.83</v>
      </c>
      <c r="D33" s="81">
        <v>0</v>
      </c>
      <c r="E33" s="99">
        <f>C33+D33</f>
        <v>4136508.83</v>
      </c>
    </row>
    <row r="34" spans="1:5" ht="15" customHeight="1" x14ac:dyDescent="0.2">
      <c r="A34" s="100" t="s">
        <v>240</v>
      </c>
      <c r="B34" s="76" t="s">
        <v>236</v>
      </c>
      <c r="C34" s="77">
        <v>526381.04</v>
      </c>
      <c r="D34" s="81">
        <v>0</v>
      </c>
      <c r="E34" s="99">
        <f t="shared" si="1"/>
        <v>526381.04</v>
      </c>
    </row>
    <row r="35" spans="1:5" ht="15" customHeight="1" x14ac:dyDescent="0.2">
      <c r="A35" s="100" t="s">
        <v>241</v>
      </c>
      <c r="B35" s="76" t="s">
        <v>233</v>
      </c>
      <c r="C35" s="77">
        <v>12074</v>
      </c>
      <c r="D35" s="81">
        <v>0</v>
      </c>
      <c r="E35" s="99">
        <f t="shared" si="1"/>
        <v>12074</v>
      </c>
    </row>
    <row r="36" spans="1:5" ht="15" customHeight="1" x14ac:dyDescent="0.2">
      <c r="A36" s="100" t="s">
        <v>242</v>
      </c>
      <c r="B36" s="76" t="s">
        <v>236</v>
      </c>
      <c r="C36" s="77">
        <v>916234.58000000007</v>
      </c>
      <c r="D36" s="81">
        <v>0</v>
      </c>
      <c r="E36" s="99">
        <f t="shared" si="1"/>
        <v>916234.58000000007</v>
      </c>
    </row>
    <row r="37" spans="1:5" ht="15" customHeight="1" x14ac:dyDescent="0.2">
      <c r="A37" s="100" t="s">
        <v>243</v>
      </c>
      <c r="B37" s="76" t="s">
        <v>244</v>
      </c>
      <c r="C37" s="77">
        <v>0</v>
      </c>
      <c r="D37" s="81">
        <v>0</v>
      </c>
      <c r="E37" s="99">
        <f t="shared" si="1"/>
        <v>0</v>
      </c>
    </row>
    <row r="38" spans="1:5" ht="15" customHeight="1" x14ac:dyDescent="0.2">
      <c r="A38" s="100" t="s">
        <v>245</v>
      </c>
      <c r="B38" s="76" t="s">
        <v>236</v>
      </c>
      <c r="C38" s="77">
        <v>1146588.2600000002</v>
      </c>
      <c r="D38" s="81">
        <v>0</v>
      </c>
      <c r="E38" s="99">
        <f t="shared" si="1"/>
        <v>1146588.2600000002</v>
      </c>
    </row>
    <row r="39" spans="1:5" ht="15" customHeight="1" x14ac:dyDescent="0.2">
      <c r="A39" s="100" t="s">
        <v>246</v>
      </c>
      <c r="B39" s="76" t="s">
        <v>236</v>
      </c>
      <c r="C39" s="77">
        <v>17500</v>
      </c>
      <c r="D39" s="81">
        <v>0</v>
      </c>
      <c r="E39" s="99">
        <f t="shared" si="1"/>
        <v>17500</v>
      </c>
    </row>
    <row r="40" spans="1:5" ht="15" customHeight="1" x14ac:dyDescent="0.2">
      <c r="A40" s="100" t="s">
        <v>247</v>
      </c>
      <c r="B40" s="76" t="s">
        <v>233</v>
      </c>
      <c r="C40" s="77">
        <v>9541.25</v>
      </c>
      <c r="D40" s="81">
        <v>0</v>
      </c>
      <c r="E40" s="99">
        <f t="shared" si="1"/>
        <v>9541.25</v>
      </c>
    </row>
    <row r="41" spans="1:5" ht="15" customHeight="1" x14ac:dyDescent="0.2">
      <c r="A41" s="100" t="s">
        <v>248</v>
      </c>
      <c r="B41" s="76" t="s">
        <v>236</v>
      </c>
      <c r="C41" s="77">
        <v>139946.22</v>
      </c>
      <c r="D41" s="81">
        <v>0</v>
      </c>
      <c r="E41" s="99">
        <f>C41+D41</f>
        <v>139946.22</v>
      </c>
    </row>
    <row r="42" spans="1:5" ht="15" customHeight="1" x14ac:dyDescent="0.2">
      <c r="A42" s="100" t="s">
        <v>249</v>
      </c>
      <c r="B42" s="76" t="s">
        <v>236</v>
      </c>
      <c r="C42" s="77">
        <v>11471.73</v>
      </c>
      <c r="D42" s="81">
        <v>0</v>
      </c>
      <c r="E42" s="99">
        <f t="shared" si="1"/>
        <v>11471.73</v>
      </c>
    </row>
    <row r="43" spans="1:5" ht="15" customHeight="1" x14ac:dyDescent="0.2">
      <c r="A43" s="100" t="s">
        <v>250</v>
      </c>
      <c r="B43" s="76" t="s">
        <v>236</v>
      </c>
      <c r="C43" s="77">
        <v>79990.17</v>
      </c>
      <c r="D43" s="81">
        <v>0</v>
      </c>
      <c r="E43" s="99">
        <f t="shared" si="1"/>
        <v>79990.17</v>
      </c>
    </row>
    <row r="44" spans="1:5" ht="15" customHeight="1" thickBot="1" x14ac:dyDescent="0.25">
      <c r="A44" s="100" t="s">
        <v>251</v>
      </c>
      <c r="B44" s="76" t="s">
        <v>236</v>
      </c>
      <c r="C44" s="77">
        <v>10122.209999999999</v>
      </c>
      <c r="D44" s="81">
        <v>0</v>
      </c>
      <c r="E44" s="99">
        <f t="shared" si="1"/>
        <v>10122.209999999999</v>
      </c>
    </row>
    <row r="45" spans="1:5" ht="15" customHeight="1" thickBot="1" x14ac:dyDescent="0.25">
      <c r="A45" s="101" t="s">
        <v>252</v>
      </c>
      <c r="B45" s="92"/>
      <c r="C45" s="93">
        <f>C28+C29+C31+C32+C33+C34+C35+C36+C37+C38+C39+C40+C41+C42+C43+C44+C30</f>
        <v>9249937.8200000022</v>
      </c>
      <c r="D45" s="93">
        <f>SUM(D28:D44)</f>
        <v>0</v>
      </c>
      <c r="E45" s="94">
        <f>SUM(E28:E44)</f>
        <v>9249937.8200000022</v>
      </c>
    </row>
    <row r="46" spans="1:5" x14ac:dyDescent="0.2">
      <c r="C46" s="80"/>
      <c r="E46" s="80"/>
    </row>
    <row r="48" spans="1:5" x14ac:dyDescent="0.2">
      <c r="C48" s="80"/>
    </row>
  </sheetData>
  <mergeCells count="2">
    <mergeCell ref="A2:B2"/>
    <mergeCell ref="A26:B26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926 04</vt:lpstr>
      <vt:lpstr>Bilance P a V</vt:lpstr>
      <vt:lpstr>'926 04'!Oblast_tisku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Matouskova Anna</dc:creator>
  <cp:lastModifiedBy>Trpkosova Eva</cp:lastModifiedBy>
  <cp:lastPrinted>2017-07-24T12:40:50Z</cp:lastPrinted>
  <dcterms:created xsi:type="dcterms:W3CDTF">2016-12-12T10:58:21Z</dcterms:created>
  <dcterms:modified xsi:type="dcterms:W3CDTF">2017-08-10T08:33:29Z</dcterms:modified>
</cp:coreProperties>
</file>