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0" windowWidth="15480" windowHeight="7110" tabRatio="939"/>
  </bookViews>
  <sheets>
    <sheet name="Titulní list" sheetId="4" r:id="rId1"/>
    <sheet name="Bilance Příjmů a Výdajů, saldo" sheetId="1" r:id="rId2"/>
    <sheet name="Příjmy" sheetId="2" r:id="rId3"/>
    <sheet name="Výdaje dle kapitol" sheetId="5" r:id="rId4"/>
    <sheet name="Výdaje" sheetId="3" r:id="rId5"/>
  </sheets>
  <definedNames>
    <definedName name="_xlnm._FilterDatabase" localSheetId="1" hidden="1">'Bilance Příjmů a Výdajů, saldo'!$A$20:$L$122</definedName>
    <definedName name="_xlnm._FilterDatabase" localSheetId="4" hidden="1">Výdaje!$A$7:$H$456</definedName>
    <definedName name="_xlnm._FilterDatabase" localSheetId="3" hidden="1">'Výdaje dle kapitol'!$A$4:$H$104</definedName>
    <definedName name="Excel_BuiltIn__FilterDatabase_3">Výdaje!$A$7:$H$456</definedName>
    <definedName name="_xlnm.Print_Titles" localSheetId="1">'Bilance Příjmů a Výdajů, saldo'!$17:$20</definedName>
    <definedName name="_xlnm.Print_Titles" localSheetId="4">Výdaje!$1:$7</definedName>
    <definedName name="_xlnm.Print_Titles" localSheetId="3">'Výdaje dle kapitol'!$2:$4</definedName>
    <definedName name="_xlnm.Print_Area" localSheetId="1">'Bilance Příjmů a Výdajů, saldo'!$A$1:$I$129</definedName>
    <definedName name="_xlnm.Print_Area" localSheetId="2">Příjmy!$A$1:$F$41</definedName>
    <definedName name="_xlnm.Print_Area" localSheetId="4">Výdaje!$A$1:$H$456</definedName>
    <definedName name="_xlnm.Print_Area" localSheetId="3">'Výdaje dle kapitol'!$A$1:$I$108</definedName>
  </definedNames>
  <calcPr calcId="145621"/>
</workbook>
</file>

<file path=xl/calcChain.xml><?xml version="1.0" encoding="utf-8"?>
<calcChain xmlns="http://schemas.openxmlformats.org/spreadsheetml/2006/main">
  <c r="C11" i="2" l="1"/>
  <c r="F24" i="2" l="1"/>
  <c r="E24" i="2"/>
  <c r="D24" i="2"/>
  <c r="C24" i="2"/>
  <c r="G113" i="1" l="1"/>
  <c r="H113" i="1"/>
  <c r="I113" i="1"/>
  <c r="E67" i="1" l="1"/>
  <c r="E86" i="1"/>
  <c r="H96" i="1"/>
  <c r="I96" i="1"/>
  <c r="G96" i="1"/>
  <c r="F96" i="1"/>
  <c r="E96" i="1"/>
  <c r="E76" i="1"/>
  <c r="F68" i="1"/>
  <c r="G68" i="1"/>
  <c r="H68" i="1"/>
  <c r="I68" i="1"/>
  <c r="E24" i="1"/>
  <c r="F85" i="1"/>
  <c r="G108" i="1"/>
  <c r="H108" i="1"/>
  <c r="I108" i="1"/>
  <c r="E108" i="1"/>
  <c r="G84" i="1"/>
  <c r="H84" i="1"/>
  <c r="I84" i="1"/>
  <c r="G120" i="1"/>
  <c r="H120" i="1"/>
  <c r="I120" i="1"/>
  <c r="G121" i="1"/>
  <c r="H121" i="1"/>
  <c r="I121" i="1"/>
  <c r="F120" i="1"/>
  <c r="F64" i="1"/>
  <c r="D26" i="2"/>
  <c r="E26" i="2" s="1"/>
  <c r="F26" i="2"/>
  <c r="D11" i="2"/>
  <c r="E11" i="2" s="1"/>
  <c r="E47" i="1"/>
  <c r="F111" i="1"/>
  <c r="F28" i="1"/>
  <c r="E28" i="1"/>
  <c r="F80" i="1"/>
  <c r="G56" i="1"/>
  <c r="I56" i="1"/>
  <c r="I72" i="1"/>
  <c r="H72" i="1"/>
  <c r="G72" i="1"/>
  <c r="F72" i="1"/>
  <c r="E82" i="1"/>
  <c r="E41" i="1"/>
  <c r="F82" i="1"/>
  <c r="E64" i="1"/>
  <c r="H64" i="1"/>
  <c r="I64" i="1"/>
  <c r="G64" i="1"/>
  <c r="E113" i="1"/>
  <c r="E83" i="1"/>
  <c r="E73" i="1"/>
  <c r="E65" i="1"/>
  <c r="E49" i="1"/>
  <c r="E42" i="1"/>
  <c r="F49" i="1"/>
  <c r="F78" i="1"/>
  <c r="E78" i="1"/>
  <c r="E72" i="1"/>
  <c r="G22" i="1"/>
  <c r="F13" i="2"/>
  <c r="E13" i="2"/>
  <c r="H12" i="1"/>
  <c r="D13" i="2"/>
  <c r="G12" i="1"/>
  <c r="C13" i="2"/>
  <c r="B13" i="2"/>
  <c r="I38" i="1"/>
  <c r="H38" i="1"/>
  <c r="G38" i="1"/>
  <c r="E38" i="1"/>
  <c r="E114" i="1"/>
  <c r="E116" i="1"/>
  <c r="E26" i="1"/>
  <c r="G26" i="1"/>
  <c r="H26" i="1"/>
  <c r="I26" i="1"/>
  <c r="H118" i="1"/>
  <c r="I118" i="1"/>
  <c r="G118" i="1"/>
  <c r="G88" i="1"/>
  <c r="H88" i="1"/>
  <c r="I88" i="1"/>
  <c r="F115" i="1"/>
  <c r="E115" i="1"/>
  <c r="F33" i="1"/>
  <c r="I115" i="1"/>
  <c r="G115" i="1"/>
  <c r="E109" i="1"/>
  <c r="F93" i="1"/>
  <c r="F67" i="1"/>
  <c r="G59" i="1"/>
  <c r="F59" i="1"/>
  <c r="F51" i="1"/>
  <c r="G44" i="1"/>
  <c r="E44" i="1"/>
  <c r="E31" i="1"/>
  <c r="G95" i="1"/>
  <c r="H95" i="1"/>
  <c r="I95" i="1"/>
  <c r="E95" i="1"/>
  <c r="F90" i="1"/>
  <c r="F89" i="1" s="1"/>
  <c r="G41" i="1"/>
  <c r="I82" i="1"/>
  <c r="H82" i="1"/>
  <c r="G82" i="1"/>
  <c r="I41" i="1"/>
  <c r="H41" i="1"/>
  <c r="E54" i="1"/>
  <c r="E34" i="1"/>
  <c r="E103" i="1"/>
  <c r="E93" i="1"/>
  <c r="H117" i="1"/>
  <c r="I117" i="1"/>
  <c r="G117" i="1"/>
  <c r="G114" i="1"/>
  <c r="H114" i="1"/>
  <c r="I114" i="1"/>
  <c r="G111" i="1"/>
  <c r="H111" i="1"/>
  <c r="I111" i="1"/>
  <c r="G102" i="1"/>
  <c r="H102" i="1"/>
  <c r="I102" i="1"/>
  <c r="G104" i="1"/>
  <c r="H104" i="1"/>
  <c r="I104" i="1"/>
  <c r="E104" i="1"/>
  <c r="E102" i="1"/>
  <c r="G98" i="1"/>
  <c r="H98" i="1"/>
  <c r="I98" i="1"/>
  <c r="E98" i="1"/>
  <c r="G92" i="1"/>
  <c r="H92" i="1"/>
  <c r="I92" i="1"/>
  <c r="E92" i="1"/>
  <c r="G90" i="1"/>
  <c r="G89" i="1" s="1"/>
  <c r="H90" i="1"/>
  <c r="H89" i="1" s="1"/>
  <c r="I90" i="1"/>
  <c r="I89" i="1" s="1"/>
  <c r="E90" i="1"/>
  <c r="E89" i="1" s="1"/>
  <c r="G87" i="1"/>
  <c r="H87" i="1"/>
  <c r="I87" i="1"/>
  <c r="E87" i="1"/>
  <c r="G77" i="1"/>
  <c r="H77" i="1"/>
  <c r="I77" i="1"/>
  <c r="G78" i="1"/>
  <c r="H78" i="1"/>
  <c r="I78" i="1"/>
  <c r="G79" i="1"/>
  <c r="H79" i="1"/>
  <c r="I79" i="1"/>
  <c r="G80" i="1"/>
  <c r="E77" i="1"/>
  <c r="G69" i="1"/>
  <c r="H69" i="1"/>
  <c r="I69" i="1"/>
  <c r="G70" i="1"/>
  <c r="H70" i="1"/>
  <c r="I70" i="1"/>
  <c r="E69" i="1"/>
  <c r="G61" i="1"/>
  <c r="H61" i="1"/>
  <c r="I61" i="1"/>
  <c r="G62" i="1"/>
  <c r="H62" i="1"/>
  <c r="I62" i="1"/>
  <c r="E61" i="1"/>
  <c r="G53" i="1"/>
  <c r="H53" i="1"/>
  <c r="I53" i="1"/>
  <c r="G54" i="1"/>
  <c r="H54" i="1"/>
  <c r="I54" i="1"/>
  <c r="E53" i="1"/>
  <c r="G46" i="1"/>
  <c r="H46" i="1"/>
  <c r="I46" i="1"/>
  <c r="G47" i="1"/>
  <c r="H47" i="1"/>
  <c r="I47" i="1"/>
  <c r="E46" i="1"/>
  <c r="G33" i="1"/>
  <c r="H33" i="1"/>
  <c r="I33" i="1"/>
  <c r="G34" i="1"/>
  <c r="H34" i="1"/>
  <c r="I34" i="1"/>
  <c r="E33" i="1"/>
  <c r="G27" i="1"/>
  <c r="H27" i="1"/>
  <c r="I27" i="1"/>
  <c r="G76" i="1"/>
  <c r="H76" i="1"/>
  <c r="I76" i="1"/>
  <c r="F98" i="1"/>
  <c r="F87" i="1"/>
  <c r="F77" i="1"/>
  <c r="F69" i="1"/>
  <c r="F26" i="1"/>
  <c r="F46" i="1"/>
  <c r="F53" i="1"/>
  <c r="G97" i="1"/>
  <c r="H97" i="1"/>
  <c r="I97" i="1"/>
  <c r="E97" i="1"/>
  <c r="H93" i="1"/>
  <c r="I93" i="1"/>
  <c r="G93" i="1"/>
  <c r="F86" i="1"/>
  <c r="F60" i="1"/>
  <c r="G85" i="1"/>
  <c r="H85" i="1"/>
  <c r="I85" i="1"/>
  <c r="E85" i="1"/>
  <c r="I59" i="1"/>
  <c r="H59" i="1"/>
  <c r="E59" i="1"/>
  <c r="G51" i="1"/>
  <c r="H51" i="1"/>
  <c r="I51" i="1"/>
  <c r="E84" i="1"/>
  <c r="G66" i="1"/>
  <c r="H43" i="1"/>
  <c r="I43" i="1"/>
  <c r="G52" i="1"/>
  <c r="H52" i="1"/>
  <c r="I52" i="1"/>
  <c r="E52" i="1"/>
  <c r="G45" i="1"/>
  <c r="H45" i="1"/>
  <c r="I45" i="1"/>
  <c r="G109" i="1"/>
  <c r="H109" i="1"/>
  <c r="I109" i="1"/>
  <c r="F54" i="1"/>
  <c r="I28" i="1"/>
  <c r="H28" i="1"/>
  <c r="G28" i="1"/>
  <c r="E88" i="1"/>
  <c r="E62" i="1"/>
  <c r="I30" i="1"/>
  <c r="I36" i="1"/>
  <c r="I50" i="1"/>
  <c r="I66" i="1"/>
  <c r="I74" i="1"/>
  <c r="I31" i="1"/>
  <c r="I44" i="1"/>
  <c r="I67" i="1"/>
  <c r="I75" i="1"/>
  <c r="I32" i="1"/>
  <c r="I60" i="1"/>
  <c r="I86" i="1"/>
  <c r="I103" i="1"/>
  <c r="H23" i="1"/>
  <c r="H30" i="1"/>
  <c r="H36" i="1"/>
  <c r="H50" i="1"/>
  <c r="H66" i="1"/>
  <c r="H74" i="1"/>
  <c r="H24" i="1"/>
  <c r="H31" i="1"/>
  <c r="H44" i="1"/>
  <c r="H67" i="1"/>
  <c r="H75" i="1"/>
  <c r="H25" i="1"/>
  <c r="H32" i="1"/>
  <c r="H60" i="1"/>
  <c r="H86" i="1"/>
  <c r="H103" i="1"/>
  <c r="G23" i="1"/>
  <c r="G30" i="1"/>
  <c r="G36" i="1"/>
  <c r="G50" i="1"/>
  <c r="G74" i="1"/>
  <c r="G24" i="1"/>
  <c r="G31" i="1"/>
  <c r="G67" i="1"/>
  <c r="G75" i="1"/>
  <c r="G25" i="1"/>
  <c r="G32" i="1"/>
  <c r="G60" i="1"/>
  <c r="G86" i="1"/>
  <c r="G103" i="1"/>
  <c r="F32" i="1"/>
  <c r="F103" i="1"/>
  <c r="E74" i="1"/>
  <c r="E75" i="1"/>
  <c r="E25" i="1"/>
  <c r="E32" i="1"/>
  <c r="E60" i="1"/>
  <c r="B9" i="2"/>
  <c r="E11" i="1" s="1"/>
  <c r="E12" i="1"/>
  <c r="E99" i="1"/>
  <c r="F99" i="1"/>
  <c r="G99" i="1"/>
  <c r="H99" i="1"/>
  <c r="I99" i="1"/>
  <c r="C9" i="2"/>
  <c r="F11" i="1"/>
  <c r="F12" i="1"/>
  <c r="E13" i="1"/>
  <c r="F13" i="1"/>
  <c r="G13" i="1"/>
  <c r="H13" i="1"/>
  <c r="I13" i="1"/>
  <c r="B22" i="2"/>
  <c r="E14" i="1" s="1"/>
  <c r="I12" i="1"/>
  <c r="F97" i="1"/>
  <c r="F61" i="1"/>
  <c r="F52" i="1"/>
  <c r="F104" i="1"/>
  <c r="F45" i="1"/>
  <c r="F76" i="1"/>
  <c r="F109" i="1"/>
  <c r="F75" i="1"/>
  <c r="I106" i="1"/>
  <c r="H106" i="1"/>
  <c r="H22" i="1"/>
  <c r="H115" i="1"/>
  <c r="E70" i="1"/>
  <c r="F113" i="1"/>
  <c r="F11" i="2" l="1"/>
  <c r="F9" i="2" s="1"/>
  <c r="I11" i="1" s="1"/>
  <c r="E9" i="2"/>
  <c r="H11" i="1" s="1"/>
  <c r="D9" i="2"/>
  <c r="G11" i="1" s="1"/>
  <c r="F92" i="1"/>
  <c r="F83" i="1"/>
  <c r="F114" i="1"/>
  <c r="G73" i="1"/>
  <c r="G71" i="1" s="1"/>
  <c r="E56" i="1"/>
  <c r="F62" i="1"/>
  <c r="E36" i="1"/>
  <c r="G112" i="1"/>
  <c r="G39" i="1"/>
  <c r="F112" i="1"/>
  <c r="F88" i="1"/>
  <c r="F30" i="1"/>
  <c r="F27" i="1"/>
  <c r="E107" i="1"/>
  <c r="F47" i="1"/>
  <c r="F102" i="1"/>
  <c r="F101" i="1" s="1"/>
  <c r="E30" i="1"/>
  <c r="E29" i="1" s="1"/>
  <c r="E66" i="1"/>
  <c r="E63" i="1" s="1"/>
  <c r="F106" i="1"/>
  <c r="F119" i="1"/>
  <c r="F116" i="1" s="1"/>
  <c r="F121" i="1"/>
  <c r="H112" i="1"/>
  <c r="I112" i="1"/>
  <c r="E112" i="1"/>
  <c r="E15" i="1"/>
  <c r="F91" i="1"/>
  <c r="G106" i="1"/>
  <c r="E50" i="1"/>
  <c r="E111" i="1"/>
  <c r="G101" i="1"/>
  <c r="F84" i="1"/>
  <c r="G116" i="1"/>
  <c r="F24" i="1"/>
  <c r="F31" i="1"/>
  <c r="F108" i="1"/>
  <c r="E58" i="1"/>
  <c r="E22" i="1"/>
  <c r="G94" i="1"/>
  <c r="I91" i="1"/>
  <c r="I101" i="1"/>
  <c r="E91" i="1"/>
  <c r="H21" i="1"/>
  <c r="F22" i="1"/>
  <c r="F41" i="1"/>
  <c r="F56" i="1"/>
  <c r="F79" i="1"/>
  <c r="H116" i="1"/>
  <c r="E57" i="1"/>
  <c r="H73" i="1"/>
  <c r="H71" i="1" s="1"/>
  <c r="E81" i="1"/>
  <c r="H56" i="1"/>
  <c r="E101" i="1"/>
  <c r="H91" i="1"/>
  <c r="F44" i="1"/>
  <c r="E79" i="1"/>
  <c r="F43" i="1"/>
  <c r="E80" i="1"/>
  <c r="F39" i="1"/>
  <c r="F50" i="1"/>
  <c r="F48" i="1" s="1"/>
  <c r="G21" i="1"/>
  <c r="I94" i="1"/>
  <c r="I39" i="1"/>
  <c r="G43" i="1"/>
  <c r="E27" i="1"/>
  <c r="F38" i="1"/>
  <c r="F58" i="1"/>
  <c r="I29" i="1"/>
  <c r="H94" i="1"/>
  <c r="G91" i="1"/>
  <c r="F74" i="1"/>
  <c r="E94" i="1"/>
  <c r="E23" i="1"/>
  <c r="H101" i="1"/>
  <c r="F95" i="1"/>
  <c r="F94" i="1" s="1"/>
  <c r="E45" i="1"/>
  <c r="B30" i="2"/>
  <c r="B34" i="2" s="1"/>
  <c r="F106" i="5" s="1"/>
  <c r="H29" i="1"/>
  <c r="I25" i="1"/>
  <c r="I23" i="1"/>
  <c r="E43" i="1"/>
  <c r="F66" i="1"/>
  <c r="G29" i="1"/>
  <c r="H39" i="1"/>
  <c r="F70" i="1"/>
  <c r="F104" i="5"/>
  <c r="C22" i="2"/>
  <c r="I116" i="1"/>
  <c r="E106" i="1"/>
  <c r="E51" i="1"/>
  <c r="I22" i="1"/>
  <c r="I24" i="1"/>
  <c r="I37" i="1" l="1"/>
  <c r="I35" i="1" s="1"/>
  <c r="F73" i="1"/>
  <c r="I83" i="1"/>
  <c r="I81" i="1" s="1"/>
  <c r="E71" i="1"/>
  <c r="E105" i="1"/>
  <c r="F71" i="1"/>
  <c r="F81" i="1"/>
  <c r="F42" i="1"/>
  <c r="F40" i="1" s="1"/>
  <c r="F36" i="1"/>
  <c r="E48" i="1"/>
  <c r="E37" i="1"/>
  <c r="E39" i="1"/>
  <c r="I73" i="1"/>
  <c r="I71" i="1" s="1"/>
  <c r="E40" i="1"/>
  <c r="E55" i="1"/>
  <c r="F37" i="1"/>
  <c r="F107" i="1"/>
  <c r="F105" i="1" s="1"/>
  <c r="E21" i="1"/>
  <c r="G37" i="1"/>
  <c r="G35" i="1" s="1"/>
  <c r="G49" i="1"/>
  <c r="G48" i="1" s="1"/>
  <c r="F23" i="1"/>
  <c r="H37" i="1"/>
  <c r="H35" i="1" s="1"/>
  <c r="G58" i="1"/>
  <c r="D22" i="2"/>
  <c r="F34" i="1"/>
  <c r="F29" i="1" s="1"/>
  <c r="F65" i="1"/>
  <c r="F63" i="1" s="1"/>
  <c r="F25" i="1"/>
  <c r="F108" i="5"/>
  <c r="G107" i="1"/>
  <c r="G105" i="1" s="1"/>
  <c r="I21" i="1"/>
  <c r="C30" i="2"/>
  <c r="C34" i="2" s="1"/>
  <c r="G106" i="5" s="1"/>
  <c r="H106" i="5" s="1"/>
  <c r="F14" i="1"/>
  <c r="F15" i="1" s="1"/>
  <c r="H83" i="1" l="1"/>
  <c r="H81" i="1" s="1"/>
  <c r="G83" i="1"/>
  <c r="G81" i="1" s="1"/>
  <c r="G104" i="5"/>
  <c r="G108" i="5" s="1"/>
  <c r="G42" i="1"/>
  <c r="G40" i="1" s="1"/>
  <c r="F35" i="1"/>
  <c r="F21" i="1"/>
  <c r="E35" i="1"/>
  <c r="I49" i="1"/>
  <c r="I48" i="1" s="1"/>
  <c r="H49" i="1"/>
  <c r="H48" i="1" s="1"/>
  <c r="H58" i="1"/>
  <c r="I58" i="1"/>
  <c r="D456" i="3"/>
  <c r="D30" i="2"/>
  <c r="D34" i="2" s="1"/>
  <c r="G14" i="1"/>
  <c r="G15" i="1" s="1"/>
  <c r="H104" i="5"/>
  <c r="H107" i="1"/>
  <c r="H105" i="1" s="1"/>
  <c r="F57" i="1"/>
  <c r="F55" i="1" s="1"/>
  <c r="I107" i="1"/>
  <c r="I105" i="1" s="1"/>
  <c r="H108" i="5"/>
  <c r="G65" i="1"/>
  <c r="G63" i="1" s="1"/>
  <c r="F22" i="2"/>
  <c r="E22" i="2"/>
  <c r="E456" i="3" l="1"/>
  <c r="I42" i="1"/>
  <c r="I40" i="1" s="1"/>
  <c r="H42" i="1"/>
  <c r="H40" i="1" s="1"/>
  <c r="F122" i="1"/>
  <c r="F129" i="1" s="1"/>
  <c r="E122" i="1"/>
  <c r="E129" i="1" s="1"/>
  <c r="H65" i="1"/>
  <c r="H63" i="1" s="1"/>
  <c r="I65" i="1"/>
  <c r="I63" i="1" s="1"/>
  <c r="H14" i="1"/>
  <c r="H15" i="1" s="1"/>
  <c r="E30" i="2"/>
  <c r="E34" i="2" s="1"/>
  <c r="G57" i="1"/>
  <c r="G55" i="1" s="1"/>
  <c r="F456" i="3"/>
  <c r="I104" i="5"/>
  <c r="F30" i="2"/>
  <c r="F34" i="2" s="1"/>
  <c r="I14" i="1"/>
  <c r="I15" i="1" s="1"/>
  <c r="G122" i="1" l="1"/>
  <c r="G129" i="1" s="1"/>
  <c r="H57" i="1"/>
  <c r="H55" i="1" s="1"/>
  <c r="G456" i="3"/>
  <c r="H122" i="1" l="1"/>
  <c r="H129" i="1" s="1"/>
  <c r="H456" i="3"/>
  <c r="I57" i="1"/>
  <c r="I55" i="1" s="1"/>
  <c r="I122" i="1" l="1"/>
  <c r="I129" i="1" s="1"/>
</calcChain>
</file>

<file path=xl/sharedStrings.xml><?xml version="1.0" encoding="utf-8"?>
<sst xmlns="http://schemas.openxmlformats.org/spreadsheetml/2006/main" count="1168" uniqueCount="558">
  <si>
    <t>C e l k o v á   b i l a n c e   -   r e k a p i t u l a c e</t>
  </si>
  <si>
    <t>P Ř Í J M Y</t>
  </si>
  <si>
    <t>tis. Kč</t>
  </si>
  <si>
    <t xml:space="preserve">Očekávané příjmy kraje </t>
  </si>
  <si>
    <t>Daňové příjmy</t>
  </si>
  <si>
    <t>Nedaňové příjmy</t>
  </si>
  <si>
    <t>Kapitálové příjmy</t>
  </si>
  <si>
    <t>Dotace a příspěvky</t>
  </si>
  <si>
    <t>PŘÍJMY CELKEM</t>
  </si>
  <si>
    <t>V Ý D A J E</t>
  </si>
  <si>
    <t>ORJ</t>
  </si>
  <si>
    <t>Odbor / resort</t>
  </si>
  <si>
    <t>Kap.</t>
  </si>
  <si>
    <t>Název kapitoly</t>
  </si>
  <si>
    <t>01</t>
  </si>
  <si>
    <t>kancelář hejtmana celkem</t>
  </si>
  <si>
    <t>x</t>
  </si>
  <si>
    <t>kancelář hejtmana</t>
  </si>
  <si>
    <t>Zastupitelstvo</t>
  </si>
  <si>
    <t>Působnosti</t>
  </si>
  <si>
    <t>Kapitálové výdaje</t>
  </si>
  <si>
    <t>02</t>
  </si>
  <si>
    <t xml:space="preserve">rozvoj a EP celkem </t>
  </si>
  <si>
    <t>03</t>
  </si>
  <si>
    <t xml:space="preserve">ekonomika celkem </t>
  </si>
  <si>
    <t>ekonomika</t>
  </si>
  <si>
    <t>Úvěry</t>
  </si>
  <si>
    <t>04</t>
  </si>
  <si>
    <t>školství, mládeže a TV celkem</t>
  </si>
  <si>
    <t>školství, mládeže a TV</t>
  </si>
  <si>
    <t>Příspěvkové org.</t>
  </si>
  <si>
    <t>05</t>
  </si>
  <si>
    <t xml:space="preserve">sociální věci celkem </t>
  </si>
  <si>
    <t>sociální věci</t>
  </si>
  <si>
    <t>06</t>
  </si>
  <si>
    <t xml:space="preserve">doprava celkem </t>
  </si>
  <si>
    <t>doprava</t>
  </si>
  <si>
    <t>07</t>
  </si>
  <si>
    <t xml:space="preserve">kultura, pam.péče a CR celkem </t>
  </si>
  <si>
    <t>kultura, pam.péče a CR</t>
  </si>
  <si>
    <t>08</t>
  </si>
  <si>
    <t xml:space="preserve">ŽP a zemědělství celkem </t>
  </si>
  <si>
    <t>ŽP a zemědělství</t>
  </si>
  <si>
    <t>Fond ochrany vod</t>
  </si>
  <si>
    <t>09</t>
  </si>
  <si>
    <t>zdravotnictví celkem</t>
  </si>
  <si>
    <t>zdravotnictví</t>
  </si>
  <si>
    <t>10</t>
  </si>
  <si>
    <t xml:space="preserve">právní celkem </t>
  </si>
  <si>
    <t>právní</t>
  </si>
  <si>
    <t>11</t>
  </si>
  <si>
    <t>úz.plán a stavební řád celkem</t>
  </si>
  <si>
    <t>úz.plán a stavební řád</t>
  </si>
  <si>
    <t>12</t>
  </si>
  <si>
    <t>informatika celkem</t>
  </si>
  <si>
    <t>informatika</t>
  </si>
  <si>
    <t>13</t>
  </si>
  <si>
    <t xml:space="preserve">správní celkem </t>
  </si>
  <si>
    <t>správní</t>
  </si>
  <si>
    <t>14</t>
  </si>
  <si>
    <t xml:space="preserve">investice a spr. majetku celkem </t>
  </si>
  <si>
    <t>investice a spr. majetku</t>
  </si>
  <si>
    <t>15</t>
  </si>
  <si>
    <t xml:space="preserve">kancelář ředitele celkem </t>
  </si>
  <si>
    <t>kancelář ředitele</t>
  </si>
  <si>
    <t>Sociální fond</t>
  </si>
  <si>
    <t>ostatní</t>
  </si>
  <si>
    <t>VÝDAJE CELKEM</t>
  </si>
  <si>
    <t>S A L D O</t>
  </si>
  <si>
    <t>SALDO DISPONIBILNÍCH ZDROJŮ</t>
  </si>
  <si>
    <t>P o d r o b n é    č l e n ě n í</t>
  </si>
  <si>
    <t xml:space="preserve">  v tis.Kč</t>
  </si>
  <si>
    <t xml:space="preserve">PŘÍJMY                       </t>
  </si>
  <si>
    <t>1) Daňové příjmy</t>
  </si>
  <si>
    <t>z toho:</t>
  </si>
  <si>
    <t xml:space="preserve">b) správní poplatky </t>
  </si>
  <si>
    <t>2) Nedaňové příjmy</t>
  </si>
  <si>
    <t xml:space="preserve">     z toho:</t>
  </si>
  <si>
    <t>b) poplatky za odběr podzemních vod</t>
  </si>
  <si>
    <t xml:space="preserve">3) Dotace a příspěvky </t>
  </si>
  <si>
    <t>a) zákon o státním rozpočtu</t>
  </si>
  <si>
    <t>v tom:</t>
  </si>
  <si>
    <t>c) ostatní dotace</t>
  </si>
  <si>
    <t>4) Kapitálové příjmy</t>
  </si>
  <si>
    <t>Příjmy / očekávané příjmy celkem</t>
  </si>
  <si>
    <t xml:space="preserve">OSTATNÍ ZDROJE                      </t>
  </si>
  <si>
    <t>5) Financování - pouze úvěrové zdroje</t>
  </si>
  <si>
    <t>PŘÍJMY KRAJE CELKEM</t>
  </si>
  <si>
    <t>P o d r o b n é   č l e n ě n í</t>
  </si>
  <si>
    <t>kap.</t>
  </si>
  <si>
    <t xml:space="preserve">název akce - činnosti </t>
  </si>
  <si>
    <t>Zastupitelstvo celkem</t>
  </si>
  <si>
    <t>odbor kancelář hejtmana celkem</t>
  </si>
  <si>
    <t>limitované a obdobné výdaje</t>
  </si>
  <si>
    <t>ostatní běžné výdaje</t>
  </si>
  <si>
    <t>odbor kancelář ředitele celkem</t>
  </si>
  <si>
    <t>osobní výdaje členů zastupitelstva</t>
  </si>
  <si>
    <t xml:space="preserve">běžné provozní výdaje </t>
  </si>
  <si>
    <t>Krajský úřad celkem</t>
  </si>
  <si>
    <t>osobní výdaje zaměstnanců kraje</t>
  </si>
  <si>
    <t>běžné výdaje krajského úřadu</t>
  </si>
  <si>
    <t>Příspěvkové organizace celkem</t>
  </si>
  <si>
    <t>provozní příspěvky PO v resortu v školství celkem</t>
  </si>
  <si>
    <t>provozní příspěvky PO v resortu sociálních věcí</t>
  </si>
  <si>
    <t>provozní příspěvky PO v resortu dopravy</t>
  </si>
  <si>
    <t>provozní příspěvky PO v resortu kultury</t>
  </si>
  <si>
    <t>provozní příspěvky PO v resortu životního prostředí</t>
  </si>
  <si>
    <t>provozní příspěvky PO v resortu zdravotnictví</t>
  </si>
  <si>
    <t>Působnosti celkem</t>
  </si>
  <si>
    <t>výdaje resortu kancelář hejtmana celkem</t>
  </si>
  <si>
    <t>prevence a opatření pro krizové stavy</t>
  </si>
  <si>
    <t>propagace a prezentace kraje</t>
  </si>
  <si>
    <t>výdaje resortu rozvoje kraje celkem</t>
  </si>
  <si>
    <t>výdaje resortu ekonomiky celkem</t>
  </si>
  <si>
    <t>finanční operace a ostatní platby</t>
  </si>
  <si>
    <t>výdaje resortu školství celkem</t>
  </si>
  <si>
    <t>ostatní činnosti</t>
  </si>
  <si>
    <t>střednědobý plán rozvoje sociálních služeb</t>
  </si>
  <si>
    <t>výdaje resortu dopravy celkem</t>
  </si>
  <si>
    <t>výdaje resortu kultury celkem</t>
  </si>
  <si>
    <t>činnosti v kultuře</t>
  </si>
  <si>
    <t>výdaje resortu životního prostředí celkem</t>
  </si>
  <si>
    <t>výdaje resortu zdravotnictví celkem</t>
  </si>
  <si>
    <t>náhrady škod</t>
  </si>
  <si>
    <t>výdaje právního odboru celkem</t>
  </si>
  <si>
    <t>finanční rezerva kraje dle zásad na úrovni 1% z daň. příjmů</t>
  </si>
  <si>
    <t>Kapitálové výdaje celkem</t>
  </si>
  <si>
    <t>jmenovité investiční akce odboru</t>
  </si>
  <si>
    <t>výdaje resortu sociálních věcí celkem</t>
  </si>
  <si>
    <t>Spolufinancování EU celkem</t>
  </si>
  <si>
    <t xml:space="preserve"> výdaje resortu kultury celkem</t>
  </si>
  <si>
    <t xml:space="preserve"> výdaje resortu životního prostředí celkem</t>
  </si>
  <si>
    <t xml:space="preserve"> výdaje resortu zdravotnictví celkem</t>
  </si>
  <si>
    <t>Úvěry celkem</t>
  </si>
  <si>
    <t>splátky JISTINY z úvěru na revitalizaci pozemních komunikací</t>
  </si>
  <si>
    <t>úhrada ÚROKŮ z úvěru na revitalizaci pozemních komunikací</t>
  </si>
  <si>
    <t>splátky JISTINY z úvěru na revitalizaci mostů na silnicích II. a III. tř.</t>
  </si>
  <si>
    <t>úhrada ÚROKŮ z úvěru na revitalizaci mostů na silnicích II. a III. tř.</t>
  </si>
  <si>
    <t>Sociální fond celkem</t>
  </si>
  <si>
    <t>výdaje sociálního fondu celkem</t>
  </si>
  <si>
    <t>Fond ochrany vod celkem</t>
  </si>
  <si>
    <t>výdaje resortu živ.prostředí celkem</t>
  </si>
  <si>
    <t>VÝDAJE KRAJE CELKEM</t>
  </si>
  <si>
    <t>v tom: provozní příspěvek KSS LK p.o.</t>
  </si>
  <si>
    <t xml:space="preserve">          dotace na zajištění údržby silnic II a III. třídy (" Silnice LK a.s.")</t>
  </si>
  <si>
    <t>LIBERECKÝ KRAJ</t>
  </si>
  <si>
    <t>TABULKOVÁ ČÁST</t>
  </si>
  <si>
    <t>poznámky:</t>
  </si>
  <si>
    <t>919</t>
  </si>
  <si>
    <t>udržitelnost projektů spolufnancovaných z prostředků EU</t>
  </si>
  <si>
    <t>sociální práce, sociálně-právní ochrana, sociální služby a inspekce, zpracování odborných posudků, protidrogová politika</t>
  </si>
  <si>
    <t>Transfery</t>
  </si>
  <si>
    <t>Stipendijní program pro žáky odborných škol</t>
  </si>
  <si>
    <t>činnost protidrogového koordinátora-neinvestiční transfery na protidrogovou politiku</t>
  </si>
  <si>
    <t>regionální funkce knihoven</t>
  </si>
  <si>
    <t xml:space="preserve">podpora regionálních divadel </t>
  </si>
  <si>
    <t>Lékařská pohotovostní služba</t>
  </si>
  <si>
    <t>Ošetření osob pod vlivem alkoholu</t>
  </si>
  <si>
    <t>Dotační fond</t>
  </si>
  <si>
    <t>rezervy na řešení výkonnosti krajských PO (kap. 913)</t>
  </si>
  <si>
    <t>v tis. Kč</t>
  </si>
  <si>
    <t>ZU</t>
  </si>
  <si>
    <t>SU</t>
  </si>
  <si>
    <t>číslo kap. rozpočtu</t>
  </si>
  <si>
    <t>Název kapitoly rozpočtu / odboru</t>
  </si>
  <si>
    <t>ZASTUPITELSTVO</t>
  </si>
  <si>
    <t>odbor kancelář hejtmana</t>
  </si>
  <si>
    <t>odbor kancelář ředitele</t>
  </si>
  <si>
    <t>KRAJSKÝ ÚŘAD</t>
  </si>
  <si>
    <t>PŘÍSPĚVKOVÉ ORGANIZACE</t>
  </si>
  <si>
    <t>odbor školství, mládeže, tělovýchovy a sportu</t>
  </si>
  <si>
    <t>odbor sociálních věcí</t>
  </si>
  <si>
    <t>odbor dopravy</t>
  </si>
  <si>
    <t>odbor kultury, památkové péče a CR</t>
  </si>
  <si>
    <t>odbor životního prostředí a zemědělství</t>
  </si>
  <si>
    <t>odbor zdravotnictví</t>
  </si>
  <si>
    <t>rezervy pro řešení krajských PO</t>
  </si>
  <si>
    <t>PŮSOBNOSTI</t>
  </si>
  <si>
    <t>odbor regionálního rozvoje a evropských projektů</t>
  </si>
  <si>
    <t>odbor územního plánování</t>
  </si>
  <si>
    <t>odbor informatiky</t>
  </si>
  <si>
    <t>odbor investic a správy nemovitého majetku</t>
  </si>
  <si>
    <t>TRANSFERY</t>
  </si>
  <si>
    <t>KAPITÁLOVÉ VÝDAJE</t>
  </si>
  <si>
    <t>odbor ekonomický - rezervy výpadků daň. příjmů</t>
  </si>
  <si>
    <t>SPOLUFINANCOVÁNÍ  EU</t>
  </si>
  <si>
    <t>odbor kultury, památkové péče a cestovního ruchu</t>
  </si>
  <si>
    <t>ÚVĚRY</t>
  </si>
  <si>
    <t>SOCIÁLNÍ FOND</t>
  </si>
  <si>
    <t>FOND OCHRANY VOD</t>
  </si>
  <si>
    <t>VÝDAJE kraje CELKEM</t>
  </si>
  <si>
    <t>PŘÍJMY  kraje CELKEM</t>
  </si>
  <si>
    <t>SALDO ROZPOČTU</t>
  </si>
  <si>
    <t>smluvní závazky</t>
  </si>
  <si>
    <t>ekonomický odbor</t>
  </si>
  <si>
    <t>Hodnocení kvality vzdělávání v Libereckém kraji - udržitelnost</t>
  </si>
  <si>
    <t>Poradenství v Libereckém kraji - udržitelnost</t>
  </si>
  <si>
    <t>Podpora přírodovědného a technického vzdělávání v Libereckém kraji - udržitelnost</t>
  </si>
  <si>
    <t xml:space="preserve">integrovaný dopravní systém </t>
  </si>
  <si>
    <t xml:space="preserve"> </t>
  </si>
  <si>
    <t>Pokladní správa celkem</t>
  </si>
  <si>
    <r>
      <t>6) Financování - ostatní</t>
    </r>
    <r>
      <rPr>
        <sz val="8"/>
        <rFont val="Arial"/>
        <family val="2"/>
        <charset val="238"/>
      </rPr>
      <t xml:space="preserve"> (půjčky SFDI, zůstatky zvl. účtů EU, peněžních fondů a výsledek hospodaření)</t>
    </r>
  </si>
  <si>
    <t>a) úrokové výnosy (bez zvláštních účtů )= viz pozn. 2)</t>
  </si>
  <si>
    <t>Vesnice roku</t>
  </si>
  <si>
    <t>EHP/Norsko - Revitalizace hříšť - 2.etapa - udržitelnost projektu</t>
  </si>
  <si>
    <t>Burza škol Česká Lípa</t>
  </si>
  <si>
    <t>Burza škol Turnov</t>
  </si>
  <si>
    <t>Euroklíč</t>
  </si>
  <si>
    <t>vyrovnávací platba KORID LK, spol. s r.o.</t>
  </si>
  <si>
    <t>podpora DDH v LK</t>
  </si>
  <si>
    <t>propagační materiály</t>
  </si>
  <si>
    <t>záchranné programy, odborné posudky, management ochrany přírody (Natura 2000, přírodní rezervace, přírodní parky, přírodní památky), stráž ochrany přírody, plány péče o přírodu, publikační činnost</t>
  </si>
  <si>
    <t>ochrana přírody - Implementace projektu Natura 2000 v LK - 2. část</t>
  </si>
  <si>
    <t>finanční dary jako ocenění v soutěži Výrobek Libereckého kraje v odvětví potravinářství a zemědělství</t>
  </si>
  <si>
    <t>Příspěvek na provoz Hospice LK</t>
  </si>
  <si>
    <t>územní studie</t>
  </si>
  <si>
    <t>Krizový fond</t>
  </si>
  <si>
    <t>KRIZOVÝ FOND</t>
  </si>
  <si>
    <t>LESNICKÝ FOND</t>
  </si>
  <si>
    <t>926xx</t>
  </si>
  <si>
    <t>DOTAČNÍ FOND</t>
  </si>
  <si>
    <t>právní odbor</t>
  </si>
  <si>
    <t>18</t>
  </si>
  <si>
    <t>oddělení sekretariátu ředitele</t>
  </si>
  <si>
    <t>rezervy na řešení věcných, fin. a org. opatření orgánů kraje</t>
  </si>
  <si>
    <t>výdaje krizového fondu celkem</t>
  </si>
  <si>
    <t>Lesnický fond</t>
  </si>
  <si>
    <t>výdaje lesnického fondu celkem</t>
  </si>
  <si>
    <t xml:space="preserve">v tom: </t>
  </si>
  <si>
    <t>a) sdílené daně - podíl na sdílených daních státu = viz pozn. 1)</t>
  </si>
  <si>
    <t>rezervy pro ostatní zbývající programy</t>
  </si>
  <si>
    <t>pokladní správa</t>
  </si>
  <si>
    <t>Pokladní správa</t>
  </si>
  <si>
    <t>výdaje odboru sekretariát ředitele celkem</t>
  </si>
  <si>
    <t>výdaje odboru informatiky celkem</t>
  </si>
  <si>
    <t>výdaje odboru úz.plánování celkem</t>
  </si>
  <si>
    <t>ostatní výdaje</t>
  </si>
  <si>
    <t>výdaje odboru investic celkem</t>
  </si>
  <si>
    <t>transfery resortu kancelář hejtmana celkem</t>
  </si>
  <si>
    <t>transfery resortu rozvoje kraje  celkem</t>
  </si>
  <si>
    <t>transfery resortu školství celkem</t>
  </si>
  <si>
    <t>transfery resortu sociálních věcí  celkem</t>
  </si>
  <si>
    <t>transfery resortu kultury  celkem</t>
  </si>
  <si>
    <t>transfery resortu životního prostředí  celkem</t>
  </si>
  <si>
    <t>transfery resortu zdravotnictví  celkem</t>
  </si>
  <si>
    <t>výdaje odboru územního plánování celkem</t>
  </si>
  <si>
    <t>výdaje odboru kancelář ředitele celkem</t>
  </si>
  <si>
    <t>výdaje vyplývající ze smluvních a obdobných závazků</t>
  </si>
  <si>
    <t>výdaje v návaznosti na usnesení orgánů kraje a právní předpisy</t>
  </si>
  <si>
    <t>oddělení sekret. ředitele</t>
  </si>
  <si>
    <t>sekretariát ředitele</t>
  </si>
  <si>
    <t>Spolufinancování EU</t>
  </si>
  <si>
    <t>ostatní výdaje resortu</t>
  </si>
  <si>
    <t>výdaje kraje na zajištění dopravní obslužnosti a integr. dopr. syst.</t>
  </si>
  <si>
    <t>Krajský standardizovaný projekt ZZS LK</t>
  </si>
  <si>
    <t>ostatní akce</t>
  </si>
  <si>
    <t>transfery resortu dopravy celkem</t>
  </si>
  <si>
    <t>zdravotní politika kraje</t>
  </si>
  <si>
    <t>úvěry v resortu ekonomiky</t>
  </si>
  <si>
    <t>Krajský úřad</t>
  </si>
  <si>
    <t>výkupy pozemků pod komunikacemi</t>
  </si>
  <si>
    <r>
      <t>Dotační fond</t>
    </r>
    <r>
      <rPr>
        <b/>
        <sz val="8"/>
        <rFont val="Arial"/>
        <family val="2"/>
        <charset val="238"/>
      </rPr>
      <t xml:space="preserve"> (nerozepsaná rezerva)</t>
    </r>
  </si>
  <si>
    <t xml:space="preserve">odbor regionálního rozvoje a evropských projektů                    </t>
  </si>
  <si>
    <t xml:space="preserve">odbor investic a správy nemovitého majetku            </t>
  </si>
  <si>
    <t>e) ostatní nedaňové příjmy (doprava - věcná břemena, přijaté sankční platby apod.)</t>
  </si>
  <si>
    <t>Vesnice roku-kronika</t>
  </si>
  <si>
    <t>Vesnice roku-knihovna</t>
  </si>
  <si>
    <t>Podpora činnosti MAS</t>
  </si>
  <si>
    <t>Implementace ISRR Krkonoše</t>
  </si>
  <si>
    <t>Sympozium uměleckoprůmyslových škol Libereckého kraje</t>
  </si>
  <si>
    <t>Diagnostické nástroje pro školská poradenská zařízení</t>
  </si>
  <si>
    <t>Podpora aktivit příspěvkových organizací</t>
  </si>
  <si>
    <t>Financování sociálních služeb z prostředků LK (dříve Dotační fond Libereckého kraje, odbor sociálních věcí, Oblast podpory č. 5 - Sociální služby)</t>
  </si>
  <si>
    <t>Podpora ojedinělých projektů zaměřených na řešení naléhavých potřeb financování v sociální oblasti Libereckého kraje</t>
  </si>
  <si>
    <t>Intenzifikace přivaděče vody Bátovka do Jilemnice a odkanalizování lokality Dolních Štěpanic v obci Benecko - VHS</t>
  </si>
  <si>
    <t>mediální propagace z oblasti cestovního ruchu</t>
  </si>
  <si>
    <t>ochrana přírody - Ošetření Valdštejnské lipové aleje Zahrádky</t>
  </si>
  <si>
    <t>Kompletní rekonstrukce a modernizace Krajské nemocnice Liberec, a.s.</t>
  </si>
  <si>
    <t>aktualizace ZÚR LK</t>
  </si>
  <si>
    <t>stroje a zařízení</t>
  </si>
  <si>
    <t>POKLADNÍ SPRÁVA</t>
  </si>
  <si>
    <r>
      <t xml:space="preserve">Rozvoj společné dopravní koncepce veřejné dopravy v příhraničních oblastech - </t>
    </r>
    <r>
      <rPr>
        <b/>
        <sz val="8"/>
        <color indexed="12"/>
        <rFont val="Arial"/>
        <family val="2"/>
        <charset val="238"/>
      </rPr>
      <t>spolufinancování LK</t>
    </r>
    <r>
      <rPr>
        <sz val="8"/>
        <rFont val="Arial"/>
        <family val="2"/>
        <charset val="238"/>
      </rPr>
      <t xml:space="preserve"> </t>
    </r>
  </si>
  <si>
    <r>
      <t xml:space="preserve">TP ČR-SASKO 2014 -2020 -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</si>
  <si>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TP ČR-POLSKO 2014 -2020 -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</si>
  <si>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Strategické plánování rozvoje vzdělávací soustavy Libereckého kraje -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</si>
  <si>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IROP - II/262 Česká Lípa - Dobranov -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</si>
  <si>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IROP - II/270 Doksy - Dubá - </t>
    </r>
    <r>
      <rPr>
        <b/>
        <sz val="8"/>
        <color indexed="12"/>
        <rFont val="Arial"/>
        <family val="2"/>
        <charset val="238"/>
      </rPr>
      <t>spolufinancování LK</t>
    </r>
  </si>
  <si>
    <t xml:space="preserve">Chráněné pracoviště Česká Lípa </t>
  </si>
  <si>
    <t>Euroregion Nisa - členský příspěvek</t>
  </si>
  <si>
    <t>Sdružení hasičů ČMS - neinvestiční dotace</t>
  </si>
  <si>
    <t>programy resortu kancelář hejtmana celkem</t>
  </si>
  <si>
    <t>programy resortu rozvoje kraje celkem</t>
  </si>
  <si>
    <t>programy resortu školství, TV a sportu celkem</t>
  </si>
  <si>
    <t>programy resortu sociálních věcí celkem</t>
  </si>
  <si>
    <t>programy resortu dopravy celkem</t>
  </si>
  <si>
    <t>programy resortu  kultury celkem</t>
  </si>
  <si>
    <t>programy resortu životního prostředí celkem</t>
  </si>
  <si>
    <t>programy resortu zdravotnictví celkem</t>
  </si>
  <si>
    <t>ostatní programy výše neuvedené celkem</t>
  </si>
  <si>
    <t>jmenovité akce odboru</t>
  </si>
  <si>
    <t>ESUS - NOVUM</t>
  </si>
  <si>
    <t>výkon působností dle zákona č. 561/2004 Sb. školský zákon</t>
  </si>
  <si>
    <t xml:space="preserve">koordinátor pro záležitosti národnostních menšin a cizinců </t>
  </si>
  <si>
    <t>dopravní obslužnost drážní - vlaky + tram.</t>
  </si>
  <si>
    <t xml:space="preserve">památková péče a cestovní ruch </t>
  </si>
  <si>
    <t xml:space="preserve"> eGovernment ve zdravotnictví </t>
  </si>
  <si>
    <t>zubní pohotovostní služba</t>
  </si>
  <si>
    <t>správní činnosti, znalecké komise a ostatní činnosti</t>
  </si>
  <si>
    <t>město Jilemnice - sportovní areál Hraběnka II. et.</t>
  </si>
  <si>
    <t>Horská služba - podpora činnosti</t>
  </si>
  <si>
    <t>ostatní akce výše neuvedené</t>
  </si>
  <si>
    <t>výdaje oddělení sekretariát ředitele celkem</t>
  </si>
  <si>
    <t>jmenovité investiční akce oddělení</t>
  </si>
  <si>
    <t>Kofinancování IROP a TOP - rezervy celkem</t>
  </si>
  <si>
    <t>NA OBDOBÍ LET 2018 - 2021</t>
  </si>
  <si>
    <t>Bilance očekávaných příjmů a výdajů kraje v letech 2018 - 2021 vč. salda</t>
  </si>
  <si>
    <t>SR 2017</t>
  </si>
  <si>
    <t>f) ostatní nedaňové příjmy - budova E a D</t>
  </si>
  <si>
    <t>2) dopad vlivu nulového úročení kladného zůstatku finančních prostředků na bankovních účtech kraje</t>
  </si>
  <si>
    <t>PŘEDPOKLÁDANÉ VÝDAJE KRAJE V LETECH 2018 - 2021</t>
  </si>
  <si>
    <t>obnova a údržba alejí na Frýdlantsku</t>
  </si>
  <si>
    <t>Rekonstrukce objektu KSS LK, České mládeže, Liberec</t>
  </si>
  <si>
    <t>Demolice objektů v oblasti Ralska</t>
  </si>
  <si>
    <t>Likvidace odpadů v areálu Ralsko</t>
  </si>
  <si>
    <t>Projekční příprava na rekonstrukce silnic II. a III. třídy</t>
  </si>
  <si>
    <t>Severočeské muzeum Liberec – Zajištění záchranného archeologického výzkumu u akce „Silnice II/270 Jablonné v Podještědí – 2. etapa“</t>
  </si>
  <si>
    <t>ZZS LK - výstavba nové výjezdové základny Turnov</t>
  </si>
  <si>
    <t>ZZS LK - celorepublikové cvičení "Pražská 155"</t>
  </si>
  <si>
    <t>Inovační centrum - podnikatelský inkubátor LK</t>
  </si>
  <si>
    <t>IT aplikace (hosting, servisní podpora a příp.úpravy) - řízení sociálních služeb</t>
  </si>
  <si>
    <t>dopravní obslužnost autobusová včetně navýšení mezd řidičů</t>
  </si>
  <si>
    <t>dopravní obslužnost autobusová + drážní - protarifovací ztráta</t>
  </si>
  <si>
    <t>Rok republiky</t>
  </si>
  <si>
    <t xml:space="preserve">marketing (online marketing, sociální sítě, print, roadtripy, atd) </t>
  </si>
  <si>
    <t>rozvoj zemědělství, včetně publikační činnosti a realizace Krajských dožínkových slavností</t>
  </si>
  <si>
    <t xml:space="preserve">environmentální výchova, vzdělávání a osvěta, včetně publikační činnosti, správy portálu a akcí z Kalendáře akcí resortu, </t>
  </si>
  <si>
    <t>pořizování a správa dat - Geoportál Libereckého kraje, Povodňový portál Libereckého kraje</t>
  </si>
  <si>
    <t>ochrana přírody - Management invazních druhů rostlin v Euroregionu Nisa</t>
  </si>
  <si>
    <t>ochrana přírody - Významné aleje LK -1. etapa</t>
  </si>
  <si>
    <t>ochrana přírody - Významné aleje LK - 2. etapa, Albrechtice - Vítkov</t>
  </si>
  <si>
    <t>ochrana přírody - Významné aleje LK - 2. etapa, Kamenický Šenov -  Slunečná</t>
  </si>
  <si>
    <t>Hospic - režijní náklady</t>
  </si>
  <si>
    <t xml:space="preserve">Asociace krajů ČR  - členský příspěvek </t>
  </si>
  <si>
    <t xml:space="preserve">Město nový Bor - Sklářský festival IGS </t>
  </si>
  <si>
    <t>Dotace jednotkám požární ochrany obcí (SDH) k programu Ministerstva vnitra</t>
  </si>
  <si>
    <t xml:space="preserve">Sdružení obcí LK - příspěvek na činnost </t>
  </si>
  <si>
    <t xml:space="preserve">Neinvestiční dary a neninvestiční transfery </t>
  </si>
  <si>
    <t xml:space="preserve">Česká membránová platforma  - Mezinárodní konference </t>
  </si>
  <si>
    <t xml:space="preserve">P.J. Art production - MISS Libereckého kraje </t>
  </si>
  <si>
    <t xml:space="preserve">Československá obec legionářská </t>
  </si>
  <si>
    <t xml:space="preserve">Zoologická zahrada Liberec - konference </t>
  </si>
  <si>
    <t xml:space="preserve">Projekt KPBI (Kraje pro bezpečný internet) </t>
  </si>
  <si>
    <t xml:space="preserve">Podpora sdružení místních samospráv </t>
  </si>
  <si>
    <t>Jizerská padesátka - SKI KLUB JIZERSKÁ PADESÁTKA z.s., IČ: 41324471</t>
  </si>
  <si>
    <t>EURO HRY Doksy - TJ Doksy, z.s., IČ: 00525693</t>
  </si>
  <si>
    <t>Memoriál Ludvíka Daňka -  AC Turnov, z.s., IČ: 00527271</t>
  </si>
  <si>
    <t>International MTB marathon Malevil Cup - PAKLI SPORT KLUB, IČ: 70226130</t>
  </si>
  <si>
    <t>Skleněné městečko - město Železný Brod, IČ: 00262633</t>
  </si>
  <si>
    <t>Handy Cyklo Maraton - Cesta za snem, z.s. , IČ: 22712950</t>
  </si>
  <si>
    <t>ZŠ Nové Město p/S - dotace - stabilizace podmínek</t>
  </si>
  <si>
    <t>Zajištění provozu ambulantních středisek výchovné péče</t>
  </si>
  <si>
    <t>Systémová podpora vzdělávání žáků ve speciálních ZŠ</t>
  </si>
  <si>
    <t>Akademie umění a kultury pro seniory</t>
  </si>
  <si>
    <t>Jizerská magistrála 2017/2018 - Jizerská, o.p.s., IČ: 25412949</t>
  </si>
  <si>
    <t>Krkonošská magistrála - Krkonoše - svazek měst a obcí, IČ: 70157898</t>
  </si>
  <si>
    <t>Lužickohorská magistrála - Svazek obcí novoborska, IČ: 68955057</t>
  </si>
  <si>
    <t>Sport film Liberec - Liberecká sportovní a tělovýchovná organizace z.s., IČ: 46747818</t>
  </si>
  <si>
    <t>Humanitární a sociální podpora olympioniků - Nadační fond severočeských olympioniků, IČ: 28740297</t>
  </si>
  <si>
    <t xml:space="preserve">Anketa Sportovec Libereckého kraje - KRAJSKÁ ORGANIZACE ČUS LIBERECKÉHO KRAJE, IČ:70927383 </t>
  </si>
  <si>
    <t xml:space="preserve">EDUCA 2018 - Veletrh vzdělávání a pracovních příležitostí </t>
  </si>
  <si>
    <t>Technická univerzita Liberec, Studentská 1402/1, Liberec 1, IČ: 46748555 - Cena hejtmana Libereckého kraje pro studenty Technické univerzity Liberec</t>
  </si>
  <si>
    <t>Technická univerzita Liberec, Studentská 1402/1, Liberec 1, IČ: 46748555 - Dětská univerzita 2018/2019 - celoroční i letní</t>
  </si>
  <si>
    <t>Festival vědy a techniky pro děti a mládež v Libereckém kraji - Asociace pro mládež, vědu a techniku AMAVET,z.s., Starochodovská 1360/78, Praha 4, 149 00IČ: 00564613</t>
  </si>
  <si>
    <t>IQ LANDIA, o.p.s., Nitranská 10, Liberec, 460 07, IČ: 25444565 - Podpora vzdělávání mládeže v Libereckém kraji</t>
  </si>
  <si>
    <t>Program k naplňování Koncepce podpory mládeže na krajské úrovni</t>
  </si>
  <si>
    <t>Pakt zaměstnanosti - Sdružení pro rozvoj Libereckého kraje z.s., IČ: 02091470</t>
  </si>
  <si>
    <t>Pěvecké sbory Libereckého kraje</t>
  </si>
  <si>
    <t>Činnost Krajské rady seniorů Libereckého kraje</t>
  </si>
  <si>
    <t>Festival národnostních menšin</t>
  </si>
  <si>
    <t>Křehká krása Jablonec nad Nisou - Svaz výrobců skla a bižuterie JBC</t>
  </si>
  <si>
    <t>ARBOR - spolek pro duchovní kulturu Česká Lípa, Lípa Musica</t>
  </si>
  <si>
    <t>Jazzfest Liberec 2018 - Bohemia Jazzfest, o.p.s.</t>
  </si>
  <si>
    <t>Benátská 2018 - První festivalová s.r.o.</t>
  </si>
  <si>
    <t>Valdštejnské slavnosti - Město Frýdlant (bienále)</t>
  </si>
  <si>
    <t>Mateřinka - Naivní divadlo (bienále)</t>
  </si>
  <si>
    <t>Krakonošův divadelní podzim - OS Větrov Vysoké n.J.</t>
  </si>
  <si>
    <t>Národní přehlídka scénického tance - Taneční studio Magdaléna</t>
  </si>
  <si>
    <t xml:space="preserve">podpora turistických regionů a Sdružení pro rozvoj CR, KČT </t>
  </si>
  <si>
    <t>specializační studium pro školní koordinátory EVVO - (ZOO Liberec)</t>
  </si>
  <si>
    <t>příspěvek na činnost - Agrární, poradenské a informační centrum LK  - APIC</t>
  </si>
  <si>
    <t>M.R.K.E.V - síť škol zabývajících se EVVO - (ZOO Liberec)</t>
  </si>
  <si>
    <t>Podpora činnosti - Geopark Ralsko</t>
  </si>
  <si>
    <t>Podpora činnosti - Geopark Český ráj</t>
  </si>
  <si>
    <t xml:space="preserve">Zubní pohotovostní služba </t>
  </si>
  <si>
    <t>Střední uměleckoprůmyslová škola sklářská, Železný Brod, p.o. - rekonstrukce části domova mládeže</t>
  </si>
  <si>
    <t>Střední zdravotnická škola, Turnov, p.o. - změna zdroje vytápění objektu školy a domova mládeže</t>
  </si>
  <si>
    <t>Pedagogicko-psychologická poradna, Liberec, p.o. - rekonstrukce objektu  domova mládeže, Zeyerova 31, Liberec</t>
  </si>
  <si>
    <t>Střední škola strojní, stavební a dopravní, Liberec, p.o. - změna vytápění objektu strojních dílen v Řepné ul., Liberec (na plyn)</t>
  </si>
  <si>
    <t>rekonstrukce a opravy havarijních úseků silnic</t>
  </si>
  <si>
    <t>Rekonstrukce sgrafit Červený dům VMG Česká Lípa</t>
  </si>
  <si>
    <t>budovy, haly a stavby</t>
  </si>
  <si>
    <t>projektová dokumentace na úpravu okolí úřadu</t>
  </si>
  <si>
    <t>modernizace SW + HW kontaktního centra (telefonní ústředna)</t>
  </si>
  <si>
    <t>úprava vestibulu</t>
  </si>
  <si>
    <t>oddělení sekretariátu ředitele - pojištění majetku PO</t>
  </si>
  <si>
    <t>pojištění majetku PO</t>
  </si>
  <si>
    <t>ÚČELOVÉ PŘÍSPĚVKY PO</t>
  </si>
  <si>
    <t>Účelové příspěvky PO celkem</t>
  </si>
  <si>
    <t>Účelové příspěvky PO</t>
  </si>
  <si>
    <t>Gymnázium Dr. Antona Randy, Jablonec nad Nisou- Ústřední kolo Fyzikální olympiády 2018</t>
  </si>
  <si>
    <t>veřejné opatrovnictví-metodická pomoc obcím</t>
  </si>
  <si>
    <t>Harcubova chalupa - studie proveditelnosti</t>
  </si>
  <si>
    <t>Rozdíl NR 2018 a SR 2017</t>
  </si>
  <si>
    <t>g) příspěvky na dopravní obslužnost od ostatních přispěvatelů</t>
  </si>
  <si>
    <t>STŘEDNĚDOBÝ VÝHLED ROZPOČTU</t>
  </si>
  <si>
    <t>z á ř í     2 0 1 7</t>
  </si>
  <si>
    <t>STŘEDNĚDOBÝ VÝHLED ROZPOČTU LIBERECKÉHO KRAJE 2018 - 2021</t>
  </si>
  <si>
    <t>SVR 2018</t>
  </si>
  <si>
    <t>SVR 2019</t>
  </si>
  <si>
    <t>SVR 2020</t>
  </si>
  <si>
    <t>SVR 2021</t>
  </si>
  <si>
    <t>rezervy na řešení věcných, fin. a org. opatření KÚ LK</t>
  </si>
  <si>
    <t>rezerva na řešení výkonnosti krajských PO</t>
  </si>
  <si>
    <t>1) k navýšení očekávaných příjmů kraje v roce 2018 dochází zejména z důvodu pozitivního vývoje české ekonomiky a efektivnějšího výběru daní, kdy nárůst daňových příjmů činí cca 15,5 % oproti zastupitelstvem schválenému RV 2016-2019; pro roky 2019 a následující je očekáván průměrný roční růst o</t>
  </si>
  <si>
    <t>d) odvody odpisů z nemovitého majetku PO kraje = viz pozn. 4)</t>
  </si>
  <si>
    <t>4) rok 2018 kvantifikován příslušnými resorty kraje - další období na úrovni 2018</t>
  </si>
  <si>
    <t>c) splátky návratných finančních výpomocí a zápůjček 3)</t>
  </si>
  <si>
    <t>3) na úrovni SR nejsou splátky návratných finančních výpomocí a zápůjček rozpočtovány, neboť nejvýznamější objem prostředků v NFV souvisí s projekty EU, kde je velmi obtížná predikovatelnost "skutečného" obdržení finančních prostředků (posun v harmonogramech projektů a následně proplácení ze strany platebních orgánů) - kraj má v tomto směru ošetřen nejzazší termín úhrady</t>
  </si>
  <si>
    <t>b) dotace od obcí na dopravní obslužnost 4)</t>
  </si>
  <si>
    <t>příspěvek krajskému úřadu na výkon státní správy 5)</t>
  </si>
  <si>
    <t>5) příspěvek státního rozpočtu krajskému úřadu na výkon přenesené působnosti; pro roky 2019 a následující je očekáván průměrný roční růst o</t>
  </si>
  <si>
    <t>OČEKÁVANÉ PŘÍJMY V LETECH 2018 - 2021</t>
  </si>
  <si>
    <t>Sumární přehled schváleného rozpočtu 2017, požadavků resortů a návrh na rok 2018</t>
  </si>
  <si>
    <t xml:space="preserve">2018 požadavky resortů </t>
  </si>
  <si>
    <r>
      <t xml:space="preserve">Spolufinancování EU </t>
    </r>
    <r>
      <rPr>
        <b/>
        <sz val="8"/>
        <rFont val="Arial"/>
        <family val="2"/>
        <charset val="238"/>
      </rPr>
      <t>(2019-2021)</t>
    </r>
  </si>
  <si>
    <t xml:space="preserve">Hry olympiád dětí a mládeže - účast </t>
  </si>
  <si>
    <t>Hry olympiád dětí a mládeže - organizace zamýšleného pořádání Her letní olympiády dětí a mládeže České republiky 2019</t>
  </si>
  <si>
    <t>ostatní činnosti na úseku rozvoje zemědělství, ochrany ovzduší, vodního hospodářství, lesního hospodářství, myslivosti a rybářství</t>
  </si>
  <si>
    <t>Spoluúčast na zajištění provozu NIS IZS v rámci KSP ZZS LK</t>
  </si>
  <si>
    <t xml:space="preserve">e-Govenment LK, Technologické centrum </t>
  </si>
  <si>
    <t>výdaje odbor kancelář ředitele celkem</t>
  </si>
  <si>
    <t>Běžné provozní výdaje budovy Evropského domu - energie</t>
  </si>
  <si>
    <t>Běžné provozní výdaje budovy Evropského domu - služby, opravy a drobný majektek</t>
  </si>
  <si>
    <t>e-Govenment ve zdravotnictví - e-health</t>
  </si>
  <si>
    <t>Brána Trojzemí - Společnou cestou</t>
  </si>
  <si>
    <t>na kole jen s přílbou</t>
  </si>
  <si>
    <t>ostatní přímá podpora - vybrané aktivity resortu cestovního ruchu, památkové péče a kultury</t>
  </si>
  <si>
    <t>Dožínkové slavnosti - Semilský pecen - Město Semily</t>
  </si>
  <si>
    <t>realizace akcí z Kalendáře akcí - Reginální agrární rada LK</t>
  </si>
  <si>
    <t>projekt Ekoškola - (ZOO Liberec)</t>
  </si>
  <si>
    <t>Krkonoše-Jizerské hory"- (Správa KRNAP)</t>
  </si>
  <si>
    <t>Podpora ekologické výchovy na školách - (Nadace Ivana Dejmala)</t>
  </si>
  <si>
    <t>Potravinová banka Liberec z.s</t>
  </si>
  <si>
    <t>Podpora "nadregionálních" veřejných služeb - ZOO Liberec, příspěvek na činnost</t>
  </si>
  <si>
    <t>Podpora "nadregionálních" veřejných služeb - Botanická zahrada, příspěvek na činnost</t>
  </si>
  <si>
    <t xml:space="preserve">Dotace pro nemocnice v LK </t>
  </si>
  <si>
    <t>Dotace pro nemocnice v LK - v tom Výstavba pavilonu intenzivní medicíny v Nemocnici Jbc)</t>
  </si>
  <si>
    <t>Město Vysoké nad Jizerou - "Přístavba a modernizace Ústavu chirurgie ruky a plastické chirurgie"</t>
  </si>
  <si>
    <t>Domov důchodců Velké Hamry - přístavba budovy PD</t>
  </si>
  <si>
    <t>Domov pro seniory Vratislavice - rekonstrukce kuchyně PD</t>
  </si>
  <si>
    <t>Rozvojové investiční záměry PO  -  zpracování projektových dokumentací a materiálně technickou obnovu majetku</t>
  </si>
  <si>
    <t>Podpora investičních projektů v resortu</t>
  </si>
  <si>
    <t>NsP Česká Lípa, a.s. - příplatek mimo základní kapitál na projekty směřující k modernizaci objektů a vybavení</t>
  </si>
  <si>
    <t>modernizace IT infrastruktury KÚ LK</t>
  </si>
  <si>
    <t>transfery resortu informatiky celkem</t>
  </si>
  <si>
    <t>obměna vozového parku - hybridní automobily</t>
  </si>
  <si>
    <t>obměna vozového parku - automobily</t>
  </si>
  <si>
    <t>dodávka a výměna chladiče vzduchotechniky primárního vzduchu</t>
  </si>
  <si>
    <t>spoluúčast na společné úhradě SW krajům</t>
  </si>
  <si>
    <r>
      <t xml:space="preserve">Technická pomoc GG - udržitelnost - </t>
    </r>
    <r>
      <rPr>
        <b/>
        <sz val="8"/>
        <color rgb="FF0000FF"/>
        <rFont val="Arial"/>
        <family val="2"/>
        <charset val="238"/>
      </rPr>
      <t>spolufinancování LK</t>
    </r>
  </si>
  <si>
    <r>
      <t xml:space="preserve">ROP - transfery RRR SV-nezpůsobilé výdaje-neiv. -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</si>
  <si>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IROP ePasport-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</si>
  <si>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Smart akcelerátor LK -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</si>
  <si>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INTERREG V-A ČR-POLSKO - Kolem kolem Jizerek  -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</si>
  <si>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OPŽP-Studie odtokových poměrů vč. opatření Lužic. Nisa -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</si>
  <si>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OPŽP-Ošetření lipové aleje v Malé Skále -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</si>
  <si>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OPŽP-Ošetření aleje Albrechtice-Vítkov -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</si>
  <si>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OPŽP-Ošetření aleje Kamenický Šenov-Slunečná -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</si>
  <si>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OPŽP-Podpora populace kuňky ohnivé -Cihelenské rybníky - </t>
    </r>
    <r>
      <rPr>
        <b/>
        <sz val="8"/>
        <color indexed="12"/>
        <rFont val="Arial"/>
        <family val="2"/>
        <charset val="238"/>
      </rPr>
      <t>spolufinancování LK</t>
    </r>
  </si>
  <si>
    <r>
      <rPr>
        <sz val="8"/>
        <rFont val="Arial"/>
        <family val="2"/>
        <charset val="238"/>
      </rPr>
      <t xml:space="preserve">OPŽP Valteřická alej, Zámecká alej, Stvolínky - </t>
    </r>
    <r>
      <rPr>
        <b/>
        <sz val="8"/>
        <color indexed="12"/>
        <rFont val="Arial"/>
        <family val="2"/>
        <charset val="238"/>
      </rPr>
      <t>spolufinancování LK</t>
    </r>
  </si>
  <si>
    <r>
      <t>OPŽP Alej Karolíny Světlé -</t>
    </r>
    <r>
      <rPr>
        <b/>
        <sz val="8"/>
        <color indexed="12"/>
        <rFont val="Arial"/>
        <family val="2"/>
        <charset val="238"/>
      </rPr>
      <t>spolufinancování LK</t>
    </r>
  </si>
  <si>
    <r>
      <t>Danube 4.0 -</t>
    </r>
    <r>
      <rPr>
        <b/>
        <sz val="8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</si>
  <si>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rPr>
        <sz val="8"/>
        <rFont val="Arial"/>
        <family val="2"/>
        <charset val="238"/>
      </rPr>
      <t>IROP - Rozvoj IS ZZS LK</t>
    </r>
    <r>
      <rPr>
        <i/>
        <sz val="8"/>
        <rFont val="Arial"/>
        <family val="2"/>
        <charset val="238"/>
      </rPr>
      <t xml:space="preserve"> -</t>
    </r>
    <r>
      <rPr>
        <b/>
        <i/>
        <sz val="8"/>
        <color indexed="12"/>
        <rFont val="Arial"/>
        <family val="2"/>
        <charset val="238"/>
      </rPr>
      <t>spolufinancování LK</t>
    </r>
  </si>
  <si>
    <r>
      <t>Škola a sklo - inkubátor na cestě do života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</si>
  <si>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Naplňování krajského akčního plánu LK I. - 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</si>
  <si>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Demokratická kultura žáků -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</si>
  <si>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Podpora a rozvoj služeb v komunitě pro osoby se zdravotním postižením v Libereckém kraji -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</si>
  <si>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Procesy střednědobého plánování, síťování a financování sociálních služeb v Libereckém kraji - </t>
    </r>
    <r>
      <rPr>
        <b/>
        <sz val="8"/>
        <color indexed="12"/>
        <rFont val="Arial"/>
        <family val="2"/>
        <charset val="238"/>
      </rPr>
      <t>spolufinancování LK</t>
    </r>
  </si>
  <si>
    <r>
      <t>Systémová podpora rodin s dětmi v LK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</si>
  <si>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Podpora služeb pro rodiny a děti v LK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</si>
  <si>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IROP Okružní křižovatky II/292 a II/289 Semily, ul. Bořkovská, Brodská -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</si>
  <si>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IROP - II/292 Benešov u Semil -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</si>
  <si>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IROP - II/2904 Mníšek od III/2907 - Oldřichov (hum.) -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</si>
  <si>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IROP - II/286 Jilemnice - Košťálov -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</si>
  <si>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IROP - II/293 Jilemnice humanizace - </t>
    </r>
    <r>
      <rPr>
        <b/>
        <sz val="8"/>
        <color indexed="12"/>
        <rFont val="Arial"/>
        <family val="2"/>
        <charset val="238"/>
      </rPr>
      <t>spolufinancování LK</t>
    </r>
  </si>
  <si>
    <r>
      <t>IROP - II/268 obchvat Zákupy -</t>
    </r>
    <r>
      <rPr>
        <b/>
        <sz val="8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</si>
  <si>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Jablonné v Podještědí - 2. etapa -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</si>
  <si>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IROP-II/268 Mimoň-hranice Libereckého kraje -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</si>
  <si>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IROP-II/290 Roprachtice-Kořenov -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</si>
  <si>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IROP-II/610 Turnov-hranice LK  -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</si>
  <si>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IROP - Silnice II/278, okružní křižovatka Stráž pod Ralskem -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</si>
  <si>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IROP - Silnice II/592 Kryštofovo údolí-Křižany -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</si>
  <si>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IROP - Silnice II/286 ul. Žižkova, Jilemnice - </t>
    </r>
    <r>
      <rPr>
        <b/>
        <sz val="8"/>
        <color indexed="12"/>
        <rFont val="Arial"/>
        <family val="2"/>
        <charset val="238"/>
      </rPr>
      <t>spolufinancování LK</t>
    </r>
  </si>
  <si>
    <r>
      <t>Česko-polská Hřebenovka II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</si>
  <si>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Za společným dědictvím na kole i pěšky - </t>
    </r>
    <r>
      <rPr>
        <b/>
        <sz val="8"/>
        <color indexed="12"/>
        <rFont val="Arial"/>
        <family val="2"/>
        <charset val="238"/>
      </rPr>
      <t>spolufinancování LK</t>
    </r>
  </si>
  <si>
    <r>
      <t>program LIFE k podpoře implementace opatření z programů zlepšování kvality ovzduší 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</si>
  <si>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- Rozvoj IS ZZS LK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</si>
  <si>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OPŽP-ZTTV obv.kontr.budovy v Lužické ul. -</t>
    </r>
    <r>
      <rPr>
        <b/>
        <sz val="8"/>
        <color indexed="12"/>
        <rFont val="Arial"/>
        <family val="2"/>
        <charset val="238"/>
      </rPr>
      <t xml:space="preserve"> spolufinancování LK</t>
    </r>
  </si>
  <si>
    <r>
      <t>OPŽP-ZTTV obv.konstr.pavilonu B v ulici 28.Října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</si>
  <si>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IROP-školy bez bariér-Gymnázia a OA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</si>
  <si>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IROP-školy bez bariér-Gymnázium Jablonec n.N.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</si>
  <si>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IROP-školy bez bariér-Gymnázium F.X.Šaldy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</si>
  <si>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- Školy bez bariér - gymnázia a obchodní akademie - Gymn. Dr. A. Randy, Jablonec n. N.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</si>
  <si>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- Školy bez bariér - gymnázia a obchodní akademie - Gym. a SOŠ pedag. LBC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</si>
  <si>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- Školy bez bariér - gymnázia a obchodní akademie - VOŠ mezinárodního obchodu a OA, Jablonec n.N.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</si>
  <si>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- Školy bez bariér - gymnázia a obchodní akademie - OA a Jazyková škola s právem státní jazykové zkoušky, LBC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</si>
  <si>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OPŽP-snížení energetické náročnosti OA ČL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</si>
  <si>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OPŽP-Energetické úspory Zámecká Frýdlant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</si>
  <si>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OPŽP-Energetic.úspory jídelny a dílen Na Bojišti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</si>
  <si>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OPŽP-Energetické úspory tělocvičny Na Bojišti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</si>
  <si>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OPŽP-Energetické úspory dílny Svojsíkova ČL -</t>
    </r>
    <r>
      <rPr>
        <b/>
        <sz val="8"/>
        <color indexed="12"/>
        <rFont val="Arial"/>
        <family val="2"/>
        <charset val="238"/>
      </rPr>
      <t xml:space="preserve"> spolufinancování LK</t>
    </r>
  </si>
  <si>
    <r>
      <t>Inkubátor výtvarných talentů 160 -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</si>
  <si>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COV služeb, Česká Lípa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</si>
  <si>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COV řemesel, Jablonec nad Nisou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</si>
  <si>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COV technické, Turnov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</si>
  <si>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COV pro zemědělství, Frýdlant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</si>
  <si>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- Jazyková laboratoř pro výuku (Gymnázium Mimoň)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</si>
  <si>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(MAS) - rekonstrukce a modernizace přírod.laboratoře, Gymnázium Frýdlant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</si>
  <si>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- Školy bez bariér - střední odborné školy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</si>
  <si>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- Školy bez bariér - SPŠ stavební LBC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</si>
  <si>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- Školy bez bariér - střední odborné školy - SPŠ strojní a elektr. a VOŠ LBC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</si>
  <si>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- Školy bez bariér - střední odborné školy - SPŠ textilní LBC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</si>
  <si>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- Školy bez bariér - střední odborné školy- SŠ a Mateřská škola LBC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</si>
  <si>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- Školy bez bariér - střední odborné školy - SŠ strojní, stav. a dopr. LBC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</si>
  <si>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- Školy bez bariér - střední odborné školy -  SPŠ technická Jablonec n.N.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</si>
  <si>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- Školy bez bariér - střední odborné školy - SŠ řemesel a služeb Jablonec n.N.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</si>
  <si>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Transformace – Domov Sluneční dvůr, p. o. SOSNOVÁ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</si>
  <si>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Transformace – Domov Sluneční dvůr, p. o. JESTŘEBÍ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</si>
  <si>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Transformace – Domov Sluneční dvůr, p. o. LADA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</si>
  <si>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Transformace – Domov a Centrum denních služeb Jablonec nad Nisou, p.o. 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</si>
  <si>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OP ŽP-energetic. úspory domov důchodců Sloup v Č.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</si>
  <si>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OP ŽP-energetické úspory Dvorská 445 CIPS Liberec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</si>
  <si>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IROP-APOSS - výstavba nových prostor 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</si>
  <si>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OPŽP snížení energetické náročnosti APOSS Liberec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</si>
  <si>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OPPSČR-Sasko II - Pro horolez.neex.hranice,MČRTurnov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</si>
  <si>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Modernizace Severočeského muzea v Liberci – 2. etapa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</si>
  <si>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- Krajská knihovna LK 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</si>
  <si>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t xml:space="preserve">Příspěvkové org. </t>
  </si>
  <si>
    <r>
      <t>IROP-Jedličkův ústav - reko. III.NP domu B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</si>
  <si>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OPŽP-energ. úspory Budova D LRN Cvikov -</t>
    </r>
    <r>
      <rPr>
        <b/>
        <sz val="8"/>
        <color indexed="12"/>
        <rFont val="Arial"/>
        <family val="2"/>
        <charset val="238"/>
      </rPr>
      <t xml:space="preserve"> spolufinancování LK</t>
    </r>
  </si>
  <si>
    <r>
      <t>IROP-Domov Raspenava,výstavba nových prostor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spolufin. LK</t>
    </r>
  </si>
  <si>
    <r>
      <t>Inovační centrum - podnikatelský inkubátor, budova D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spolufiN. LK</t>
    </r>
  </si>
  <si>
    <r>
      <t>IROP COV automob. průmyslu, Vysoké n.J. 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</si>
  <si>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COV uměleckoprůmyslové, Kamenický Šenov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spolufiN. LK</t>
    </r>
  </si>
  <si>
    <r>
      <t>IROP COV strojírenství a informatiky, Česká Lípa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spolufin. LK</t>
    </r>
  </si>
  <si>
    <r>
      <t>IROP COV strojírenství a elektrotechniky, Liberec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spolufin. LK</t>
    </r>
  </si>
  <si>
    <t>NR 2018 návrh</t>
  </si>
  <si>
    <t>rezervy na řešení výkonnosti krajských PO-v kapitole 919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</si>
</sst>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K_č_-;\-* #,##0.00\ _K_č_-;_-* \-??\ _K_č_-;_-@_-"/>
    <numFmt numFmtId="165" formatCode="#,##0.00_ ;[Red]\-#,##0.00\ "/>
    <numFmt numFmtId="166" formatCode="#,##0.00000_ ;[Red]\-#,##0.00000\ "/>
  </numFmts>
  <fonts count="5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sz val="8"/>
      <color indexed="12"/>
      <name val="Arial CE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sz val="8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imes New Roman"/>
      <family val="1"/>
      <charset val="238"/>
    </font>
    <font>
      <b/>
      <sz val="36"/>
      <name val="Arial"/>
      <family val="2"/>
      <charset val="238"/>
    </font>
    <font>
      <b/>
      <sz val="20"/>
      <name val="Times New Roman"/>
      <family val="1"/>
      <charset val="238"/>
    </font>
    <font>
      <b/>
      <sz val="2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  <charset val="238"/>
    </font>
    <font>
      <b/>
      <sz val="8"/>
      <color indexed="14"/>
      <name val="Arial"/>
      <family val="2"/>
      <charset val="238"/>
    </font>
    <font>
      <b/>
      <sz val="8"/>
      <color indexed="10"/>
      <name val="Arial"/>
      <family val="2"/>
    </font>
    <font>
      <sz val="8"/>
      <color indexed="14"/>
      <name val="Arial"/>
      <family val="2"/>
      <charset val="238"/>
    </font>
    <font>
      <sz val="8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color indexed="12"/>
      <name val="Arial"/>
      <family val="2"/>
      <charset val="238"/>
    </font>
    <font>
      <sz val="11"/>
      <name val="Times New Roman"/>
      <family val="1"/>
      <charset val="238"/>
    </font>
    <font>
      <b/>
      <i/>
      <sz val="8"/>
      <color indexed="12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0000FF"/>
      <name val="Arial"/>
      <family val="2"/>
      <charset val="238"/>
    </font>
    <font>
      <b/>
      <sz val="8"/>
      <color rgb="FF0000FF"/>
      <name val="Arial"/>
      <family val="2"/>
      <charset val="238"/>
    </font>
    <font>
      <sz val="11"/>
      <name val="Arial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0"/>
        <bgColor indexed="51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31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FFFF66"/>
        <bgColor indexed="64"/>
      </patternFill>
    </fill>
  </fills>
  <borders count="174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</borders>
  <cellStyleXfs count="5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164" fontId="39" fillId="0" borderId="0" applyFill="0" applyBorder="0" applyAlignment="0" applyProtection="0"/>
    <xf numFmtId="164" fontId="39" fillId="0" borderId="0" applyFill="0" applyBorder="0" applyAlignment="0" applyProtection="0"/>
    <xf numFmtId="0" fontId="5" fillId="3" borderId="0" applyNumberFormat="0" applyBorder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11" fillId="0" borderId="0"/>
    <xf numFmtId="0" fontId="39" fillId="18" borderId="6" applyNumberFormat="0" applyAlignment="0" applyProtection="0"/>
    <xf numFmtId="0" fontId="13" fillId="0" borderId="7" applyNumberFormat="0" applyFill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7" borderId="8" applyNumberFormat="0" applyAlignment="0" applyProtection="0"/>
    <xf numFmtId="0" fontId="18" fillId="19" borderId="8" applyNumberFormat="0" applyAlignment="0" applyProtection="0"/>
    <xf numFmtId="0" fontId="19" fillId="19" borderId="9" applyNumberFormat="0" applyAlignment="0" applyProtection="0"/>
    <xf numFmtId="0" fontId="17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ill="0" applyBorder="0" applyAlignment="0" applyProtection="0"/>
  </cellStyleXfs>
  <cellXfs count="702">
    <xf numFmtId="0" fontId="0" fillId="0" borderId="0" xfId="0"/>
    <xf numFmtId="49" fontId="0" fillId="0" borderId="0" xfId="0" applyNumberFormat="1"/>
    <xf numFmtId="0" fontId="20" fillId="0" borderId="0" xfId="0" applyFont="1" applyAlignment="1">
      <alignment horizontal="center"/>
    </xf>
    <xf numFmtId="0" fontId="22" fillId="0" borderId="0" xfId="0" applyFont="1" applyAlignment="1"/>
    <xf numFmtId="0" fontId="21" fillId="0" borderId="0" xfId="0" applyFont="1" applyAlignment="1">
      <alignment horizontal="center"/>
    </xf>
    <xf numFmtId="49" fontId="0" fillId="0" borderId="0" xfId="0" applyNumberFormat="1" applyFill="1"/>
    <xf numFmtId="0" fontId="0" fillId="0" borderId="0" xfId="0" applyFill="1"/>
    <xf numFmtId="0" fontId="20" fillId="0" borderId="0" xfId="0" applyFont="1" applyFill="1" applyAlignment="1">
      <alignment horizontal="center"/>
    </xf>
    <xf numFmtId="0" fontId="22" fillId="0" borderId="0" xfId="0" applyFont="1" applyFill="1" applyAlignment="1"/>
    <xf numFmtId="0" fontId="23" fillId="0" borderId="0" xfId="33" applyFont="1" applyFill="1" applyAlignment="1">
      <alignment horizontal="right" vertical="center" wrapText="1"/>
    </xf>
    <xf numFmtId="49" fontId="23" fillId="0" borderId="10" xfId="0" applyNumberFormat="1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49" fontId="23" fillId="0" borderId="14" xfId="0" applyNumberFormat="1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0" fontId="20" fillId="0" borderId="15" xfId="0" applyFont="1" applyBorder="1" applyAlignment="1">
      <alignment horizontal="center" vertical="center"/>
    </xf>
    <xf numFmtId="4" fontId="23" fillId="0" borderId="16" xfId="0" applyNumberFormat="1" applyFont="1" applyBorder="1" applyAlignment="1">
      <alignment vertical="center"/>
    </xf>
    <xf numFmtId="4" fontId="23" fillId="0" borderId="17" xfId="0" applyNumberFormat="1" applyFont="1" applyBorder="1" applyAlignment="1">
      <alignment vertical="center"/>
    </xf>
    <xf numFmtId="49" fontId="23" fillId="0" borderId="18" xfId="0" applyNumberFormat="1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0" fillId="0" borderId="19" xfId="0" applyFont="1" applyBorder="1" applyAlignment="1">
      <alignment horizontal="center" vertical="center"/>
    </xf>
    <xf numFmtId="4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49" fontId="23" fillId="0" borderId="22" xfId="0" applyNumberFormat="1" applyFont="1" applyBorder="1" applyAlignment="1">
      <alignment vertical="center"/>
    </xf>
    <xf numFmtId="0" fontId="24" fillId="0" borderId="23" xfId="0" applyFont="1" applyBorder="1" applyAlignment="1">
      <alignment vertical="center"/>
    </xf>
    <xf numFmtId="0" fontId="20" fillId="0" borderId="23" xfId="0" applyFont="1" applyBorder="1" applyAlignment="1">
      <alignment horizontal="center" vertical="center"/>
    </xf>
    <xf numFmtId="4" fontId="23" fillId="0" borderId="24" xfId="0" applyNumberFormat="1" applyFont="1" applyBorder="1" applyAlignment="1">
      <alignment vertical="center"/>
    </xf>
    <xf numFmtId="4" fontId="23" fillId="0" borderId="25" xfId="0" applyNumberFormat="1" applyFont="1" applyBorder="1" applyAlignment="1">
      <alignment vertical="center"/>
    </xf>
    <xf numFmtId="49" fontId="23" fillId="24" borderId="10" xfId="0" applyNumberFormat="1" applyFont="1" applyFill="1" applyBorder="1" applyAlignment="1">
      <alignment vertical="center"/>
    </xf>
    <xf numFmtId="0" fontId="23" fillId="24" borderId="11" xfId="0" applyFont="1" applyFill="1" applyBorder="1" applyAlignment="1">
      <alignment vertical="center"/>
    </xf>
    <xf numFmtId="0" fontId="20" fillId="24" borderId="11" xfId="0" applyFont="1" applyFill="1" applyBorder="1" applyAlignment="1">
      <alignment horizontal="center" vertical="center"/>
    </xf>
    <xf numFmtId="4" fontId="23" fillId="24" borderId="26" xfId="0" applyNumberFormat="1" applyFont="1" applyFill="1" applyBorder="1" applyAlignment="1">
      <alignment vertical="center"/>
    </xf>
    <xf numFmtId="4" fontId="23" fillId="24" borderId="27" xfId="0" applyNumberFormat="1" applyFont="1" applyFill="1" applyBorder="1" applyAlignment="1">
      <alignment vertical="center"/>
    </xf>
    <xf numFmtId="0" fontId="20" fillId="0" borderId="0" xfId="0" applyFont="1"/>
    <xf numFmtId="0" fontId="20" fillId="0" borderId="0" xfId="0" applyFont="1" applyAlignment="1"/>
    <xf numFmtId="0" fontId="20" fillId="0" borderId="0" xfId="0" applyFont="1" applyAlignment="1">
      <alignment vertical="center" wrapText="1"/>
    </xf>
    <xf numFmtId="0" fontId="23" fillId="4" borderId="28" xfId="0" applyFont="1" applyFill="1" applyBorder="1" applyAlignment="1">
      <alignment vertical="center"/>
    </xf>
    <xf numFmtId="0" fontId="23" fillId="4" borderId="28" xfId="0" applyFont="1" applyFill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4" fontId="24" fillId="0" borderId="20" xfId="0" applyNumberFormat="1" applyFont="1" applyBorder="1" applyAlignment="1">
      <alignment vertical="center"/>
    </xf>
    <xf numFmtId="0" fontId="23" fillId="0" borderId="28" xfId="0" applyFont="1" applyBorder="1" applyAlignment="1">
      <alignment horizontal="center" vertical="center"/>
    </xf>
    <xf numFmtId="4" fontId="23" fillId="4" borderId="20" xfId="0" applyNumberFormat="1" applyFont="1" applyFill="1" applyBorder="1" applyAlignment="1">
      <alignment vertical="center"/>
    </xf>
    <xf numFmtId="0" fontId="24" fillId="0" borderId="0" xfId="0" applyFont="1" applyFill="1" applyBorder="1" applyAlignment="1"/>
    <xf numFmtId="4" fontId="23" fillId="8" borderId="26" xfId="0" applyNumberFormat="1" applyFont="1" applyFill="1" applyBorder="1" applyAlignment="1">
      <alignment vertical="center"/>
    </xf>
    <xf numFmtId="4" fontId="23" fillId="8" borderId="27" xfId="0" applyNumberFormat="1" applyFont="1" applyFill="1" applyBorder="1" applyAlignment="1">
      <alignment vertical="center"/>
    </xf>
    <xf numFmtId="0" fontId="24" fillId="0" borderId="0" xfId="0" applyFont="1" applyBorder="1" applyAlignment="1"/>
    <xf numFmtId="4" fontId="24" fillId="0" borderId="0" xfId="0" applyNumberFormat="1" applyFont="1" applyBorder="1"/>
    <xf numFmtId="0" fontId="0" fillId="0" borderId="0" xfId="0" applyFont="1" applyAlignment="1">
      <alignment vertical="center" wrapText="1"/>
    </xf>
    <xf numFmtId="0" fontId="0" fillId="0" borderId="0" xfId="0" applyFont="1"/>
    <xf numFmtId="0" fontId="22" fillId="0" borderId="0" xfId="0" applyFont="1" applyFill="1"/>
    <xf numFmtId="0" fontId="0" fillId="0" borderId="0" xfId="0" applyFont="1" applyFill="1"/>
    <xf numFmtId="0" fontId="25" fillId="0" borderId="0" xfId="0" applyFont="1" applyAlignment="1">
      <alignment vertical="center" wrapText="1"/>
    </xf>
    <xf numFmtId="0" fontId="25" fillId="0" borderId="0" xfId="0" applyFont="1"/>
    <xf numFmtId="0" fontId="22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4" fontId="23" fillId="0" borderId="16" xfId="0" applyNumberFormat="1" applyFont="1" applyBorder="1" applyAlignment="1">
      <alignment horizontal="right" vertical="center" wrapText="1"/>
    </xf>
    <xf numFmtId="4" fontId="23" fillId="19" borderId="20" xfId="0" applyNumberFormat="1" applyFont="1" applyFill="1" applyBorder="1" applyAlignment="1">
      <alignment horizontal="right" vertical="center" wrapText="1"/>
    </xf>
    <xf numFmtId="4" fontId="24" fillId="0" borderId="20" xfId="0" applyNumberFormat="1" applyFont="1" applyBorder="1" applyAlignment="1">
      <alignment horizontal="right" vertical="center" wrapText="1"/>
    </xf>
    <xf numFmtId="4" fontId="24" fillId="0" borderId="30" xfId="0" applyNumberFormat="1" applyFont="1" applyBorder="1" applyAlignment="1">
      <alignment horizontal="right" vertical="center" wrapText="1"/>
    </xf>
    <xf numFmtId="4" fontId="24" fillId="0" borderId="20" xfId="0" applyNumberFormat="1" applyFont="1" applyFill="1" applyBorder="1" applyAlignment="1">
      <alignment horizontal="right" vertical="center" wrapText="1"/>
    </xf>
    <xf numFmtId="4" fontId="23" fillId="0" borderId="20" xfId="0" applyNumberFormat="1" applyFont="1" applyBorder="1" applyAlignment="1">
      <alignment horizontal="right" vertical="center" wrapText="1"/>
    </xf>
    <xf numFmtId="4" fontId="23" fillId="0" borderId="26" xfId="0" applyNumberFormat="1" applyFont="1" applyBorder="1" applyAlignment="1">
      <alignment horizontal="right" vertical="center" wrapText="1"/>
    </xf>
    <xf numFmtId="4" fontId="23" fillId="0" borderId="31" xfId="0" applyNumberFormat="1" applyFont="1" applyBorder="1" applyAlignment="1">
      <alignment horizontal="right" vertical="center" wrapText="1"/>
    </xf>
    <xf numFmtId="4" fontId="23" fillId="19" borderId="26" xfId="0" applyNumberFormat="1" applyFont="1" applyFill="1" applyBorder="1" applyAlignment="1">
      <alignment horizontal="right" vertical="center" wrapText="1"/>
    </xf>
    <xf numFmtId="0" fontId="24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4" fillId="0" borderId="0" xfId="33" applyFont="1" applyAlignment="1">
      <alignment horizontal="center"/>
    </xf>
    <xf numFmtId="49" fontId="23" fillId="0" borderId="0" xfId="33" applyNumberFormat="1" applyFont="1" applyAlignment="1">
      <alignment horizontal="center"/>
    </xf>
    <xf numFmtId="0" fontId="24" fillId="0" borderId="0" xfId="33" applyFont="1"/>
    <xf numFmtId="0" fontId="24" fillId="0" borderId="0" xfId="33" applyFont="1" applyFill="1" applyAlignment="1">
      <alignment vertical="center" wrapText="1"/>
    </xf>
    <xf numFmtId="4" fontId="24" fillId="0" borderId="0" xfId="33" applyNumberFormat="1" applyFont="1" applyAlignment="1">
      <alignment vertical="center" wrapText="1"/>
    </xf>
    <xf numFmtId="0" fontId="23" fillId="0" borderId="0" xfId="33" applyFont="1" applyBorder="1" applyAlignment="1">
      <alignment horizontal="center"/>
    </xf>
    <xf numFmtId="49" fontId="23" fillId="0" borderId="0" xfId="33" applyNumberFormat="1" applyFont="1" applyBorder="1" applyAlignment="1">
      <alignment horizontal="center"/>
    </xf>
    <xf numFmtId="0" fontId="23" fillId="0" borderId="0" xfId="33" applyFont="1" applyBorder="1" applyAlignment="1"/>
    <xf numFmtId="0" fontId="23" fillId="0" borderId="0" xfId="33" applyFont="1" applyFill="1" applyBorder="1" applyAlignment="1">
      <alignment vertical="center" wrapText="1"/>
    </xf>
    <xf numFmtId="4" fontId="23" fillId="0" borderId="0" xfId="33" applyNumberFormat="1" applyFont="1" applyBorder="1" applyAlignment="1">
      <alignment vertical="center" wrapText="1"/>
    </xf>
    <xf numFmtId="0" fontId="24" fillId="0" borderId="0" xfId="33" applyFont="1" applyFill="1" applyAlignment="1">
      <alignment horizontal="center"/>
    </xf>
    <xf numFmtId="49" fontId="23" fillId="0" borderId="0" xfId="33" applyNumberFormat="1" applyFont="1" applyFill="1" applyBorder="1" applyAlignment="1">
      <alignment horizontal="center"/>
    </xf>
    <xf numFmtId="0" fontId="22" fillId="0" borderId="0" xfId="33" applyFont="1" applyFill="1" applyBorder="1" applyAlignment="1">
      <alignment horizontal="left"/>
    </xf>
    <xf numFmtId="4" fontId="23" fillId="0" borderId="0" xfId="33" applyNumberFormat="1" applyFont="1" applyFill="1" applyBorder="1" applyAlignment="1">
      <alignment vertical="center" wrapText="1"/>
    </xf>
    <xf numFmtId="0" fontId="24" fillId="0" borderId="0" xfId="33" applyFont="1" applyFill="1"/>
    <xf numFmtId="0" fontId="23" fillId="0" borderId="0" xfId="33" applyFont="1" applyAlignment="1">
      <alignment horizontal="center"/>
    </xf>
    <xf numFmtId="0" fontId="23" fillId="0" borderId="0" xfId="33" applyFont="1" applyFill="1" applyAlignment="1">
      <alignment horizontal="center" vertical="center" wrapText="1"/>
    </xf>
    <xf numFmtId="4" fontId="23" fillId="0" borderId="0" xfId="33" applyNumberFormat="1" applyFont="1" applyAlignment="1">
      <alignment horizontal="center" vertical="center" wrapText="1"/>
    </xf>
    <xf numFmtId="0" fontId="24" fillId="0" borderId="0" xfId="33" applyFont="1" applyAlignment="1">
      <alignment vertical="center" wrapText="1"/>
    </xf>
    <xf numFmtId="49" fontId="23" fillId="24" borderId="32" xfId="33" applyNumberFormat="1" applyFont="1" applyFill="1" applyBorder="1" applyAlignment="1">
      <alignment horizontal="center" vertical="center" wrapText="1"/>
    </xf>
    <xf numFmtId="0" fontId="23" fillId="24" borderId="26" xfId="33" applyFont="1" applyFill="1" applyBorder="1" applyAlignment="1">
      <alignment horizontal="left" vertical="center" wrapText="1"/>
    </xf>
    <xf numFmtId="4" fontId="23" fillId="24" borderId="26" xfId="33" applyNumberFormat="1" applyFont="1" applyFill="1" applyBorder="1" applyAlignment="1">
      <alignment vertical="center" wrapText="1"/>
    </xf>
    <xf numFmtId="0" fontId="23" fillId="4" borderId="24" xfId="33" applyFont="1" applyFill="1" applyBorder="1" applyAlignment="1">
      <alignment horizontal="left" vertical="center" wrapText="1"/>
    </xf>
    <xf numFmtId="4" fontId="23" fillId="4" borderId="24" xfId="33" applyNumberFormat="1" applyFont="1" applyFill="1" applyBorder="1" applyAlignment="1">
      <alignment vertical="center" wrapText="1"/>
    </xf>
    <xf numFmtId="0" fontId="24" fillId="0" borderId="20" xfId="33" applyFont="1" applyBorder="1" applyAlignment="1">
      <alignment horizontal="left" vertical="center" wrapText="1"/>
    </xf>
    <xf numFmtId="4" fontId="24" fillId="0" borderId="20" xfId="33" applyNumberFormat="1" applyFont="1" applyFill="1" applyBorder="1" applyAlignment="1">
      <alignment vertical="center" wrapText="1"/>
    </xf>
    <xf numFmtId="4" fontId="24" fillId="17" borderId="20" xfId="33" applyNumberFormat="1" applyFont="1" applyFill="1" applyBorder="1" applyAlignment="1">
      <alignment vertical="center" wrapText="1"/>
    </xf>
    <xf numFmtId="0" fontId="24" fillId="0" borderId="20" xfId="34" applyFont="1" applyFill="1" applyBorder="1"/>
    <xf numFmtId="4" fontId="24" fillId="0" borderId="20" xfId="34" applyNumberFormat="1" applyFont="1" applyFill="1" applyBorder="1" applyAlignment="1">
      <alignment vertical="center" wrapText="1"/>
    </xf>
    <xf numFmtId="4" fontId="24" fillId="17" borderId="20" xfId="34" applyNumberFormat="1" applyFont="1" applyFill="1" applyBorder="1" applyAlignment="1">
      <alignment vertical="center" wrapText="1"/>
    </xf>
    <xf numFmtId="0" fontId="23" fillId="4" borderId="20" xfId="34" applyFont="1" applyFill="1" applyBorder="1" applyAlignment="1">
      <alignment horizontal="left"/>
    </xf>
    <xf numFmtId="4" fontId="23" fillId="4" borderId="20" xfId="34" applyNumberFormat="1" applyFont="1" applyFill="1" applyBorder="1" applyAlignment="1">
      <alignment vertical="center" wrapText="1"/>
    </xf>
    <xf numFmtId="0" fontId="39" fillId="0" borderId="0" xfId="33"/>
    <xf numFmtId="0" fontId="24" fillId="0" borderId="20" xfId="34" applyFont="1" applyBorder="1"/>
    <xf numFmtId="0" fontId="24" fillId="0" borderId="33" xfId="34" applyFont="1" applyBorder="1"/>
    <xf numFmtId="4" fontId="24" fillId="17" borderId="33" xfId="33" applyNumberFormat="1" applyFont="1" applyFill="1" applyBorder="1" applyAlignment="1">
      <alignment vertical="center" wrapText="1"/>
    </xf>
    <xf numFmtId="49" fontId="23" fillId="24" borderId="32" xfId="33" applyNumberFormat="1" applyFont="1" applyFill="1" applyBorder="1" applyAlignment="1">
      <alignment horizontal="center"/>
    </xf>
    <xf numFmtId="0" fontId="23" fillId="24" borderId="26" xfId="33" applyFont="1" applyFill="1" applyBorder="1" applyAlignment="1">
      <alignment horizontal="left"/>
    </xf>
    <xf numFmtId="0" fontId="23" fillId="4" borderId="24" xfId="33" applyFont="1" applyFill="1" applyBorder="1" applyAlignment="1">
      <alignment horizontal="left"/>
    </xf>
    <xf numFmtId="0" fontId="24" fillId="0" borderId="33" xfId="34" applyFont="1" applyFill="1" applyBorder="1"/>
    <xf numFmtId="4" fontId="24" fillId="0" borderId="33" xfId="34" applyNumberFormat="1" applyFont="1" applyFill="1" applyBorder="1" applyAlignment="1">
      <alignment vertical="center" wrapText="1"/>
    </xf>
    <xf numFmtId="4" fontId="24" fillId="17" borderId="33" xfId="34" applyNumberFormat="1" applyFont="1" applyFill="1" applyBorder="1" applyAlignment="1">
      <alignment vertical="center" wrapText="1"/>
    </xf>
    <xf numFmtId="0" fontId="23" fillId="4" borderId="20" xfId="33" applyFont="1" applyFill="1" applyBorder="1" applyAlignment="1">
      <alignment vertical="center" wrapText="1"/>
    </xf>
    <xf numFmtId="4" fontId="23" fillId="4" borderId="20" xfId="33" applyNumberFormat="1" applyFont="1" applyFill="1" applyBorder="1" applyAlignment="1">
      <alignment vertical="center" wrapText="1"/>
    </xf>
    <xf numFmtId="0" fontId="39" fillId="0" borderId="0" xfId="33" applyAlignment="1">
      <alignment horizontal="left" vertical="center" wrapText="1"/>
    </xf>
    <xf numFmtId="0" fontId="23" fillId="4" borderId="20" xfId="34" applyFont="1" applyFill="1" applyBorder="1" applyAlignment="1">
      <alignment horizontal="left" vertical="center" wrapText="1"/>
    </xf>
    <xf numFmtId="0" fontId="39" fillId="0" borderId="0" xfId="33" applyAlignment="1">
      <alignment vertical="center" wrapText="1"/>
    </xf>
    <xf numFmtId="0" fontId="28" fillId="0" borderId="20" xfId="36" applyFont="1" applyFill="1" applyBorder="1" applyAlignment="1">
      <alignment horizontal="left" vertical="center" wrapText="1"/>
    </xf>
    <xf numFmtId="0" fontId="30" fillId="0" borderId="0" xfId="33" applyFont="1" applyAlignment="1">
      <alignment horizontal="left" vertical="center" wrapText="1"/>
    </xf>
    <xf numFmtId="0" fontId="28" fillId="0" borderId="20" xfId="36" applyFont="1" applyBorder="1" applyAlignment="1">
      <alignment horizontal="left" vertical="center" wrapText="1"/>
    </xf>
    <xf numFmtId="4" fontId="29" fillId="0" borderId="20" xfId="33" applyNumberFormat="1" applyFont="1" applyFill="1" applyBorder="1" applyAlignment="1">
      <alignment horizontal="right" vertical="center" wrapText="1"/>
    </xf>
    <xf numFmtId="4" fontId="29" fillId="17" borderId="20" xfId="33" applyNumberFormat="1" applyFont="1" applyFill="1" applyBorder="1" applyAlignment="1">
      <alignment horizontal="right" vertical="center" wrapText="1"/>
    </xf>
    <xf numFmtId="4" fontId="23" fillId="4" borderId="33" xfId="34" applyNumberFormat="1" applyFont="1" applyFill="1" applyBorder="1" applyAlignment="1">
      <alignment vertical="center" wrapText="1"/>
    </xf>
    <xf numFmtId="0" fontId="23" fillId="4" borderId="24" xfId="34" applyFont="1" applyFill="1" applyBorder="1" applyAlignment="1">
      <alignment horizontal="left"/>
    </xf>
    <xf numFmtId="4" fontId="23" fillId="4" borderId="24" xfId="34" applyNumberFormat="1" applyFont="1" applyFill="1" applyBorder="1" applyAlignment="1">
      <alignment vertical="center" wrapText="1"/>
    </xf>
    <xf numFmtId="0" fontId="24" fillId="0" borderId="20" xfId="34" applyFont="1" applyBorder="1" applyAlignment="1">
      <alignment vertical="center" wrapText="1"/>
    </xf>
    <xf numFmtId="0" fontId="24" fillId="0" borderId="20" xfId="34" applyFont="1" applyBorder="1" applyAlignment="1">
      <alignment horizontal="left"/>
    </xf>
    <xf numFmtId="0" fontId="39" fillId="0" borderId="0" xfId="33" applyFill="1" applyAlignment="1">
      <alignment vertical="center" wrapText="1"/>
    </xf>
    <xf numFmtId="0" fontId="24" fillId="0" borderId="20" xfId="34" applyFont="1" applyFill="1" applyBorder="1" applyAlignment="1">
      <alignment vertical="center" wrapText="1"/>
    </xf>
    <xf numFmtId="0" fontId="29" fillId="0" borderId="20" xfId="34" applyFont="1" applyFill="1" applyBorder="1" applyAlignment="1">
      <alignment vertical="center" wrapText="1"/>
    </xf>
    <xf numFmtId="4" fontId="29" fillId="0" borderId="20" xfId="33" applyNumberFormat="1" applyFont="1" applyFill="1" applyBorder="1" applyAlignment="1">
      <alignment vertical="center" wrapText="1"/>
    </xf>
    <xf numFmtId="4" fontId="29" fillId="17" borderId="20" xfId="33" applyNumberFormat="1" applyFont="1" applyFill="1" applyBorder="1" applyAlignment="1">
      <alignment vertical="center" wrapText="1"/>
    </xf>
    <xf numFmtId="0" fontId="30" fillId="0" borderId="0" xfId="33" applyFont="1" applyAlignment="1">
      <alignment vertical="center" wrapText="1"/>
    </xf>
    <xf numFmtId="4" fontId="29" fillId="0" borderId="20" xfId="34" applyNumberFormat="1" applyFont="1" applyFill="1" applyBorder="1" applyAlignment="1">
      <alignment vertical="center" wrapText="1"/>
    </xf>
    <xf numFmtId="0" fontId="32" fillId="0" borderId="0" xfId="33" applyFont="1" applyAlignment="1">
      <alignment vertical="center" wrapText="1"/>
    </xf>
    <xf numFmtId="0" fontId="29" fillId="0" borderId="20" xfId="34" applyFont="1" applyBorder="1" applyAlignment="1">
      <alignment vertical="center" wrapText="1"/>
    </xf>
    <xf numFmtId="0" fontId="23" fillId="4" borderId="24" xfId="34" applyFont="1" applyFill="1" applyBorder="1" applyAlignment="1">
      <alignment horizontal="left" vertical="center"/>
    </xf>
    <xf numFmtId="0" fontId="24" fillId="0" borderId="20" xfId="34" applyFont="1" applyBorder="1" applyAlignment="1">
      <alignment horizontal="left" vertical="center"/>
    </xf>
    <xf numFmtId="0" fontId="23" fillId="4" borderId="20" xfId="34" applyFont="1" applyFill="1" applyBorder="1"/>
    <xf numFmtId="4" fontId="23" fillId="4" borderId="20" xfId="34" applyNumberFormat="1" applyFont="1" applyFill="1" applyBorder="1" applyAlignment="1">
      <alignment horizontal="right" vertical="center" wrapText="1"/>
    </xf>
    <xf numFmtId="0" fontId="29" fillId="0" borderId="20" xfId="34" applyFont="1" applyBorder="1" applyAlignment="1">
      <alignment horizontal="left" vertical="center" wrapText="1"/>
    </xf>
    <xf numFmtId="0" fontId="29" fillId="0" borderId="20" xfId="34" applyFont="1" applyFill="1" applyBorder="1" applyAlignment="1">
      <alignment horizontal="left" vertical="center" wrapText="1"/>
    </xf>
    <xf numFmtId="4" fontId="29" fillId="17" borderId="20" xfId="0" applyNumberFormat="1" applyFont="1" applyFill="1" applyBorder="1" applyAlignment="1">
      <alignment vertical="center" wrapText="1"/>
    </xf>
    <xf numFmtId="4" fontId="29" fillId="0" borderId="20" xfId="0" applyNumberFormat="1" applyFont="1" applyFill="1" applyBorder="1" applyAlignment="1">
      <alignment vertical="center" wrapText="1"/>
    </xf>
    <xf numFmtId="4" fontId="29" fillId="17" borderId="20" xfId="34" applyNumberFormat="1" applyFont="1" applyFill="1" applyBorder="1" applyAlignment="1">
      <alignment vertical="center" wrapText="1"/>
    </xf>
    <xf numFmtId="0" fontId="23" fillId="4" borderId="33" xfId="34" applyFont="1" applyFill="1" applyBorder="1" applyAlignment="1">
      <alignment vertical="center" wrapText="1"/>
    </xf>
    <xf numFmtId="0" fontId="23" fillId="4" borderId="20" xfId="34" applyFont="1" applyFill="1" applyBorder="1" applyAlignment="1">
      <alignment horizontal="left" readingOrder="1"/>
    </xf>
    <xf numFmtId="0" fontId="39" fillId="0" borderId="0" xfId="33" applyAlignment="1">
      <alignment horizontal="left"/>
    </xf>
    <xf numFmtId="0" fontId="23" fillId="4" borderId="20" xfId="34" applyFont="1" applyFill="1" applyBorder="1" applyAlignment="1">
      <alignment vertical="center"/>
    </xf>
    <xf numFmtId="0" fontId="39" fillId="0" borderId="0" xfId="33" applyAlignment="1">
      <alignment vertical="center"/>
    </xf>
    <xf numFmtId="4" fontId="23" fillId="4" borderId="24" xfId="34" applyNumberFormat="1" applyFont="1" applyFill="1" applyBorder="1" applyAlignment="1">
      <alignment horizontal="left" vertical="center" wrapText="1"/>
    </xf>
    <xf numFmtId="4" fontId="23" fillId="4" borderId="24" xfId="34" applyNumberFormat="1" applyFont="1" applyFill="1" applyBorder="1" applyAlignment="1">
      <alignment horizontal="right" vertical="center" wrapText="1"/>
    </xf>
    <xf numFmtId="0" fontId="24" fillId="0" borderId="20" xfId="33" applyFont="1" applyBorder="1" applyAlignment="1">
      <alignment vertical="center" wrapText="1"/>
    </xf>
    <xf numFmtId="0" fontId="24" fillId="0" borderId="33" xfId="33" applyFont="1" applyBorder="1" applyAlignment="1">
      <alignment vertical="center" wrapText="1"/>
    </xf>
    <xf numFmtId="4" fontId="23" fillId="4" borderId="35" xfId="34" applyNumberFormat="1" applyFont="1" applyFill="1" applyBorder="1" applyAlignment="1">
      <alignment vertical="center" wrapText="1"/>
    </xf>
    <xf numFmtId="4" fontId="23" fillId="4" borderId="35" xfId="34" applyNumberFormat="1" applyFont="1" applyFill="1" applyBorder="1" applyAlignment="1">
      <alignment horizontal="right" vertical="center" wrapText="1"/>
    </xf>
    <xf numFmtId="0" fontId="25" fillId="0" borderId="0" xfId="33" applyFont="1"/>
    <xf numFmtId="4" fontId="24" fillId="0" borderId="0" xfId="33" applyNumberFormat="1" applyFont="1" applyFill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3" xfId="0" applyBorder="1" applyAlignment="1">
      <alignment vertical="center"/>
    </xf>
    <xf numFmtId="0" fontId="20" fillId="24" borderId="11" xfId="0" applyFont="1" applyFill="1" applyBorder="1" applyAlignment="1">
      <alignment vertical="center"/>
    </xf>
    <xf numFmtId="4" fontId="23" fillId="24" borderId="36" xfId="0" applyNumberFormat="1" applyFont="1" applyFill="1" applyBorder="1" applyAlignment="1">
      <alignment vertical="center"/>
    </xf>
    <xf numFmtId="0" fontId="23" fillId="25" borderId="37" xfId="0" applyFont="1" applyFill="1" applyBorder="1" applyAlignment="1">
      <alignment horizontal="center" vertical="center"/>
    </xf>
    <xf numFmtId="4" fontId="23" fillId="25" borderId="38" xfId="0" applyNumberFormat="1" applyFont="1" applyFill="1" applyBorder="1" applyAlignment="1">
      <alignment vertical="center"/>
    </xf>
    <xf numFmtId="4" fontId="23" fillId="25" borderId="39" xfId="0" applyNumberFormat="1" applyFont="1" applyFill="1" applyBorder="1" applyAlignment="1">
      <alignment vertical="center"/>
    </xf>
    <xf numFmtId="4" fontId="23" fillId="25" borderId="40" xfId="0" applyNumberFormat="1" applyFont="1" applyFill="1" applyBorder="1" applyAlignment="1">
      <alignment vertical="center"/>
    </xf>
    <xf numFmtId="4" fontId="23" fillId="24" borderId="41" xfId="0" applyNumberFormat="1" applyFont="1" applyFill="1" applyBorder="1" applyAlignment="1">
      <alignment vertical="center"/>
    </xf>
    <xf numFmtId="0" fontId="23" fillId="4" borderId="18" xfId="0" applyFont="1" applyFill="1" applyBorder="1" applyAlignment="1">
      <alignment horizontal="center" vertical="center"/>
    </xf>
    <xf numFmtId="0" fontId="24" fillId="0" borderId="14" xfId="0" applyFont="1" applyBorder="1" applyAlignment="1">
      <alignment vertical="center"/>
    </xf>
    <xf numFmtId="0" fontId="24" fillId="0" borderId="18" xfId="0" applyFont="1" applyBorder="1" applyAlignment="1">
      <alignment vertical="center"/>
    </xf>
    <xf numFmtId="0" fontId="24" fillId="0" borderId="18" xfId="0" applyFont="1" applyBorder="1" applyAlignment="1">
      <alignment vertical="center" wrapText="1"/>
    </xf>
    <xf numFmtId="4" fontId="23" fillId="4" borderId="42" xfId="0" applyNumberFormat="1" applyFont="1" applyFill="1" applyBorder="1" applyAlignment="1">
      <alignment vertical="center"/>
    </xf>
    <xf numFmtId="4" fontId="24" fillId="25" borderId="39" xfId="0" applyNumberFormat="1" applyFont="1" applyFill="1" applyBorder="1" applyAlignment="1">
      <alignment vertical="center"/>
    </xf>
    <xf numFmtId="4" fontId="23" fillId="4" borderId="39" xfId="0" applyNumberFormat="1" applyFont="1" applyFill="1" applyBorder="1" applyAlignment="1">
      <alignment vertical="center"/>
    </xf>
    <xf numFmtId="4" fontId="23" fillId="15" borderId="41" xfId="0" applyNumberFormat="1" applyFont="1" applyFill="1" applyBorder="1" applyAlignment="1">
      <alignment vertical="center"/>
    </xf>
    <xf numFmtId="4" fontId="23" fillId="8" borderId="36" xfId="0" applyNumberFormat="1" applyFont="1" applyFill="1" applyBorder="1" applyAlignment="1">
      <alignment vertical="center"/>
    </xf>
    <xf numFmtId="4" fontId="23" fillId="26" borderId="41" xfId="0" applyNumberFormat="1" applyFont="1" applyFill="1" applyBorder="1" applyAlignment="1">
      <alignment vertical="center"/>
    </xf>
    <xf numFmtId="0" fontId="33" fillId="0" borderId="0" xfId="0" applyFont="1"/>
    <xf numFmtId="0" fontId="33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/>
    <xf numFmtId="0" fontId="38" fillId="0" borderId="0" xfId="0" applyFont="1" applyAlignment="1">
      <alignment horizontal="center"/>
    </xf>
    <xf numFmtId="0" fontId="23" fillId="4" borderId="43" xfId="33" applyFont="1" applyFill="1" applyBorder="1" applyAlignment="1">
      <alignment vertical="center" wrapText="1"/>
    </xf>
    <xf numFmtId="4" fontId="23" fillId="4" borderId="43" xfId="34" applyNumberFormat="1" applyFont="1" applyFill="1" applyBorder="1" applyAlignment="1">
      <alignment vertical="center" wrapText="1"/>
    </xf>
    <xf numFmtId="0" fontId="29" fillId="0" borderId="20" xfId="34" applyFont="1" applyBorder="1" applyAlignment="1">
      <alignment horizontal="left" vertical="center"/>
    </xf>
    <xf numFmtId="4" fontId="24" fillId="25" borderId="20" xfId="34" applyNumberFormat="1" applyFont="1" applyFill="1" applyBorder="1" applyAlignment="1">
      <alignment vertical="center" wrapText="1"/>
    </xf>
    <xf numFmtId="0" fontId="23" fillId="24" borderId="48" xfId="33" applyFont="1" applyFill="1" applyBorder="1" applyAlignment="1">
      <alignment horizontal="center"/>
    </xf>
    <xf numFmtId="49" fontId="23" fillId="24" borderId="49" xfId="33" applyNumberFormat="1" applyFont="1" applyFill="1" applyBorder="1" applyAlignment="1">
      <alignment horizontal="center"/>
    </xf>
    <xf numFmtId="0" fontId="23" fillId="24" borderId="50" xfId="33" applyFont="1" applyFill="1" applyBorder="1" applyAlignment="1">
      <alignment horizontal="left"/>
    </xf>
    <xf numFmtId="4" fontId="23" fillId="24" borderId="50" xfId="33" applyNumberFormat="1" applyFont="1" applyFill="1" applyBorder="1" applyAlignment="1">
      <alignment vertical="center" wrapText="1"/>
    </xf>
    <xf numFmtId="4" fontId="23" fillId="24" borderId="51" xfId="33" applyNumberFormat="1" applyFont="1" applyFill="1" applyBorder="1" applyAlignment="1">
      <alignment vertical="center" wrapText="1"/>
    </xf>
    <xf numFmtId="0" fontId="24" fillId="0" borderId="52" xfId="34" applyFont="1" applyFill="1" applyBorder="1" applyAlignment="1">
      <alignment horizontal="left" vertical="center" wrapText="1"/>
    </xf>
    <xf numFmtId="0" fontId="24" fillId="0" borderId="52" xfId="34" applyFont="1" applyBorder="1" applyAlignment="1">
      <alignment horizontal="left" vertical="center" wrapText="1"/>
    </xf>
    <xf numFmtId="0" fontId="23" fillId="28" borderId="53" xfId="33" applyFont="1" applyFill="1" applyBorder="1" applyAlignment="1">
      <alignment horizontal="left"/>
    </xf>
    <xf numFmtId="4" fontId="23" fillId="28" borderId="53" xfId="33" applyNumberFormat="1" applyFont="1" applyFill="1" applyBorder="1" applyAlignment="1">
      <alignment vertical="center" wrapText="1"/>
    </xf>
    <xf numFmtId="4" fontId="23" fillId="28" borderId="54" xfId="33" applyNumberFormat="1" applyFont="1" applyFill="1" applyBorder="1" applyAlignment="1">
      <alignment vertical="center" wrapText="1"/>
    </xf>
    <xf numFmtId="4" fontId="24" fillId="0" borderId="52" xfId="33" applyNumberFormat="1" applyFont="1" applyFill="1" applyBorder="1" applyAlignment="1">
      <alignment vertical="center" wrapText="1"/>
    </xf>
    <xf numFmtId="0" fontId="23" fillId="28" borderId="52" xfId="33" applyFont="1" applyFill="1" applyBorder="1" applyAlignment="1">
      <alignment horizontal="left"/>
    </xf>
    <xf numFmtId="4" fontId="23" fillId="28" borderId="52" xfId="33" applyNumberFormat="1" applyFont="1" applyFill="1" applyBorder="1" applyAlignment="1">
      <alignment vertical="center" wrapText="1"/>
    </xf>
    <xf numFmtId="4" fontId="24" fillId="25" borderId="52" xfId="33" applyNumberFormat="1" applyFont="1" applyFill="1" applyBorder="1" applyAlignment="1">
      <alignment vertical="center" wrapText="1"/>
    </xf>
    <xf numFmtId="0" fontId="24" fillId="29" borderId="52" xfId="34" applyFont="1" applyFill="1" applyBorder="1" applyAlignment="1">
      <alignment horizontal="left" vertical="center" wrapText="1"/>
    </xf>
    <xf numFmtId="0" fontId="24" fillId="0" borderId="55" xfId="34" applyFont="1" applyBorder="1" applyAlignment="1">
      <alignment horizontal="left" vertical="center" wrapText="1"/>
    </xf>
    <xf numFmtId="4" fontId="24" fillId="0" borderId="55" xfId="33" applyNumberFormat="1" applyFont="1" applyFill="1" applyBorder="1" applyAlignment="1">
      <alignment vertical="center" wrapText="1"/>
    </xf>
    <xf numFmtId="4" fontId="24" fillId="25" borderId="55" xfId="33" applyNumberFormat="1" applyFont="1" applyFill="1" applyBorder="1" applyAlignment="1">
      <alignment vertical="center" wrapText="1"/>
    </xf>
    <xf numFmtId="0" fontId="24" fillId="0" borderId="35" xfId="34" applyFont="1" applyFill="1" applyBorder="1"/>
    <xf numFmtId="4" fontId="24" fillId="17" borderId="35" xfId="34" applyNumberFormat="1" applyFont="1" applyFill="1" applyBorder="1" applyAlignment="1">
      <alignment vertical="center" wrapText="1"/>
    </xf>
    <xf numFmtId="0" fontId="24" fillId="0" borderId="43" xfId="34" applyFont="1" applyFill="1" applyBorder="1"/>
    <xf numFmtId="4" fontId="24" fillId="17" borderId="43" xfId="34" applyNumberFormat="1" applyFont="1" applyFill="1" applyBorder="1" applyAlignment="1">
      <alignment vertical="center" wrapText="1"/>
    </xf>
    <xf numFmtId="4" fontId="24" fillId="0" borderId="43" xfId="34" applyNumberFormat="1" applyFont="1" applyFill="1" applyBorder="1" applyAlignment="1">
      <alignment vertical="center" wrapText="1"/>
    </xf>
    <xf numFmtId="0" fontId="23" fillId="0" borderId="56" xfId="33" applyFont="1" applyBorder="1" applyAlignment="1">
      <alignment horizontal="center" vertical="center" wrapText="1"/>
    </xf>
    <xf numFmtId="49" fontId="23" fillId="0" borderId="57" xfId="33" applyNumberFormat="1" applyFont="1" applyBorder="1" applyAlignment="1">
      <alignment horizontal="center" vertical="center" wrapText="1"/>
    </xf>
    <xf numFmtId="0" fontId="23" fillId="0" borderId="57" xfId="33" applyFont="1" applyBorder="1" applyAlignment="1">
      <alignment horizontal="center" vertical="center" wrapText="1"/>
    </xf>
    <xf numFmtId="0" fontId="23" fillId="24" borderId="58" xfId="33" applyFont="1" applyFill="1" applyBorder="1" applyAlignment="1">
      <alignment horizontal="center" vertical="center" wrapText="1"/>
    </xf>
    <xf numFmtId="4" fontId="23" fillId="24" borderId="59" xfId="33" applyNumberFormat="1" applyFont="1" applyFill="1" applyBorder="1" applyAlignment="1">
      <alignment vertical="center" wrapText="1"/>
    </xf>
    <xf numFmtId="0" fontId="24" fillId="0" borderId="60" xfId="33" applyFont="1" applyBorder="1" applyAlignment="1">
      <alignment horizontal="center" vertical="center" wrapText="1"/>
    </xf>
    <xf numFmtId="4" fontId="23" fillId="4" borderId="61" xfId="33" applyNumberFormat="1" applyFont="1" applyFill="1" applyBorder="1" applyAlignment="1">
      <alignment vertical="center" wrapText="1"/>
    </xf>
    <xf numFmtId="4" fontId="24" fillId="0" borderId="62" xfId="33" applyNumberFormat="1" applyFont="1" applyFill="1" applyBorder="1" applyAlignment="1">
      <alignment vertical="center" wrapText="1"/>
    </xf>
    <xf numFmtId="4" fontId="24" fillId="0" borderId="62" xfId="34" applyNumberFormat="1" applyFont="1" applyFill="1" applyBorder="1" applyAlignment="1">
      <alignment vertical="center" wrapText="1"/>
    </xf>
    <xf numFmtId="4" fontId="23" fillId="4" borderId="62" xfId="34" applyNumberFormat="1" applyFont="1" applyFill="1" applyBorder="1" applyAlignment="1">
      <alignment vertical="center" wrapText="1"/>
    </xf>
    <xf numFmtId="0" fontId="23" fillId="24" borderId="58" xfId="33" applyFont="1" applyFill="1" applyBorder="1" applyAlignment="1">
      <alignment horizontal="center"/>
    </xf>
    <xf numFmtId="4" fontId="24" fillId="0" borderId="63" xfId="34" applyNumberFormat="1" applyFont="1" applyFill="1" applyBorder="1" applyAlignment="1">
      <alignment vertical="center" wrapText="1"/>
    </xf>
    <xf numFmtId="4" fontId="23" fillId="4" borderId="62" xfId="33" applyNumberFormat="1" applyFont="1" applyFill="1" applyBorder="1" applyAlignment="1">
      <alignment vertical="center" wrapText="1"/>
    </xf>
    <xf numFmtId="4" fontId="23" fillId="4" borderId="61" xfId="34" applyNumberFormat="1" applyFont="1" applyFill="1" applyBorder="1" applyAlignment="1">
      <alignment vertical="center" wrapText="1"/>
    </xf>
    <xf numFmtId="4" fontId="29" fillId="0" borderId="62" xfId="33" applyNumberFormat="1" applyFont="1" applyFill="1" applyBorder="1" applyAlignment="1">
      <alignment vertical="center" wrapText="1"/>
    </xf>
    <xf numFmtId="4" fontId="29" fillId="0" borderId="62" xfId="34" applyNumberFormat="1" applyFont="1" applyFill="1" applyBorder="1" applyAlignment="1">
      <alignment vertical="center" wrapText="1"/>
    </xf>
    <xf numFmtId="4" fontId="23" fillId="28" borderId="64" xfId="33" applyNumberFormat="1" applyFont="1" applyFill="1" applyBorder="1" applyAlignment="1">
      <alignment vertical="center" wrapText="1"/>
    </xf>
    <xf numFmtId="4" fontId="24" fillId="0" borderId="64" xfId="33" applyNumberFormat="1" applyFont="1" applyFill="1" applyBorder="1" applyAlignment="1">
      <alignment vertical="center" wrapText="1"/>
    </xf>
    <xf numFmtId="4" fontId="23" fillId="28" borderId="0" xfId="33" applyNumberFormat="1" applyFont="1" applyFill="1" applyBorder="1" applyAlignment="1">
      <alignment vertical="center" wrapText="1"/>
    </xf>
    <xf numFmtId="4" fontId="24" fillId="0" borderId="65" xfId="33" applyNumberFormat="1" applyFont="1" applyFill="1" applyBorder="1" applyAlignment="1">
      <alignment vertical="center" wrapText="1"/>
    </xf>
    <xf numFmtId="4" fontId="23" fillId="4" borderId="62" xfId="34" applyNumberFormat="1" applyFont="1" applyFill="1" applyBorder="1" applyAlignment="1">
      <alignment horizontal="right" vertical="center" wrapText="1"/>
    </xf>
    <xf numFmtId="4" fontId="29" fillId="0" borderId="62" xfId="0" applyNumberFormat="1" applyFont="1" applyFill="1" applyBorder="1" applyAlignment="1">
      <alignment vertical="center" wrapText="1"/>
    </xf>
    <xf numFmtId="4" fontId="23" fillId="4" borderId="63" xfId="34" applyNumberFormat="1" applyFont="1" applyFill="1" applyBorder="1" applyAlignment="1">
      <alignment vertical="center" wrapText="1"/>
    </xf>
    <xf numFmtId="4" fontId="23" fillId="4" borderId="61" xfId="34" applyNumberFormat="1" applyFont="1" applyFill="1" applyBorder="1" applyAlignment="1">
      <alignment horizontal="right" vertical="center" wrapText="1"/>
    </xf>
    <xf numFmtId="4" fontId="23" fillId="4" borderId="66" xfId="34" applyNumberFormat="1" applyFont="1" applyFill="1" applyBorder="1" applyAlignment="1">
      <alignment horizontal="right" vertical="center" wrapText="1"/>
    </xf>
    <xf numFmtId="0" fontId="20" fillId="15" borderId="48" xfId="33" applyFont="1" applyFill="1" applyBorder="1" applyAlignment="1">
      <alignment horizontal="left"/>
    </xf>
    <xf numFmtId="49" fontId="22" fillId="15" borderId="49" xfId="33" applyNumberFormat="1" applyFont="1" applyFill="1" applyBorder="1" applyAlignment="1">
      <alignment horizontal="center"/>
    </xf>
    <xf numFmtId="0" fontId="22" fillId="15" borderId="50" xfId="33" applyFont="1" applyFill="1" applyBorder="1"/>
    <xf numFmtId="4" fontId="23" fillId="15" borderId="50" xfId="33" applyNumberFormat="1" applyFont="1" applyFill="1" applyBorder="1" applyAlignment="1">
      <alignment vertical="center" wrapText="1"/>
    </xf>
    <xf numFmtId="0" fontId="39" fillId="0" borderId="0" xfId="30"/>
    <xf numFmtId="0" fontId="40" fillId="0" borderId="0" xfId="34" applyFont="1" applyAlignment="1"/>
    <xf numFmtId="0" fontId="39" fillId="0" borderId="0" xfId="34"/>
    <xf numFmtId="49" fontId="40" fillId="0" borderId="0" xfId="34" applyNumberFormat="1" applyFont="1" applyAlignment="1">
      <alignment horizontal="center"/>
    </xf>
    <xf numFmtId="0" fontId="41" fillId="0" borderId="0" xfId="34" applyFont="1" applyAlignment="1">
      <alignment horizontal="right"/>
    </xf>
    <xf numFmtId="4" fontId="42" fillId="0" borderId="48" xfId="30" applyNumberFormat="1" applyFont="1" applyFill="1" applyBorder="1" applyAlignment="1">
      <alignment horizontal="center" vertical="center" wrapText="1"/>
    </xf>
    <xf numFmtId="4" fontId="24" fillId="0" borderId="69" xfId="30" applyNumberFormat="1" applyFont="1" applyFill="1" applyBorder="1" applyAlignment="1">
      <alignment horizontal="center" vertical="center" wrapText="1"/>
    </xf>
    <xf numFmtId="0" fontId="44" fillId="0" borderId="70" xfId="34" applyFont="1" applyBorder="1" applyAlignment="1">
      <alignment horizontal="center" vertical="center" wrapText="1"/>
    </xf>
    <xf numFmtId="49" fontId="24" fillId="0" borderId="69" xfId="34" applyNumberFormat="1" applyFont="1" applyBorder="1" applyAlignment="1">
      <alignment horizontal="center" vertical="center" wrapText="1"/>
    </xf>
    <xf numFmtId="0" fontId="42" fillId="0" borderId="69" xfId="34" applyFont="1" applyFill="1" applyBorder="1" applyAlignment="1">
      <alignment horizontal="left" vertical="center" wrapText="1"/>
    </xf>
    <xf numFmtId="4" fontId="23" fillId="28" borderId="71" xfId="30" applyNumberFormat="1" applyFont="1" applyFill="1" applyBorder="1" applyAlignment="1">
      <alignment vertical="center" wrapText="1"/>
    </xf>
    <xf numFmtId="4" fontId="42" fillId="0" borderId="71" xfId="30" applyNumberFormat="1" applyFont="1" applyFill="1" applyBorder="1" applyAlignment="1">
      <alignment vertical="center" wrapText="1"/>
    </xf>
    <xf numFmtId="4" fontId="31" fillId="0" borderId="72" xfId="30" applyNumberFormat="1" applyFont="1" applyFill="1" applyBorder="1" applyAlignment="1">
      <alignment horizontal="center" vertical="center" wrapText="1"/>
    </xf>
    <xf numFmtId="4" fontId="45" fillId="0" borderId="73" xfId="30" applyNumberFormat="1" applyFont="1" applyFill="1" applyBorder="1" applyAlignment="1">
      <alignment horizontal="center" vertical="center" wrapText="1"/>
    </xf>
    <xf numFmtId="0" fontId="46" fillId="0" borderId="74" xfId="34" applyFont="1" applyBorder="1" applyAlignment="1">
      <alignment horizontal="center" vertical="center" wrapText="1"/>
    </xf>
    <xf numFmtId="49" fontId="24" fillId="0" borderId="73" xfId="34" applyNumberFormat="1" applyFont="1" applyBorder="1" applyAlignment="1">
      <alignment horizontal="center" vertical="center" wrapText="1"/>
    </xf>
    <xf numFmtId="0" fontId="45" fillId="0" borderId="73" xfId="34" applyFont="1" applyBorder="1" applyAlignment="1">
      <alignment horizontal="left" vertical="center" wrapText="1"/>
    </xf>
    <xf numFmtId="4" fontId="45" fillId="0" borderId="68" xfId="30" applyNumberFormat="1" applyFont="1" applyFill="1" applyBorder="1" applyAlignment="1">
      <alignment vertical="center" wrapText="1"/>
    </xf>
    <xf numFmtId="4" fontId="31" fillId="0" borderId="75" xfId="30" applyNumberFormat="1" applyFont="1" applyFill="1" applyBorder="1" applyAlignment="1">
      <alignment horizontal="center" vertical="center" wrapText="1"/>
    </xf>
    <xf numFmtId="4" fontId="45" fillId="0" borderId="76" xfId="30" applyNumberFormat="1" applyFont="1" applyFill="1" applyBorder="1" applyAlignment="1">
      <alignment horizontal="center" vertical="center" wrapText="1"/>
    </xf>
    <xf numFmtId="0" fontId="46" fillId="0" borderId="77" xfId="34" applyFont="1" applyBorder="1" applyAlignment="1">
      <alignment horizontal="center" vertical="center" wrapText="1"/>
    </xf>
    <xf numFmtId="49" fontId="24" fillId="0" borderId="76" xfId="34" applyNumberFormat="1" applyFont="1" applyBorder="1" applyAlignment="1">
      <alignment horizontal="center" vertical="center" wrapText="1"/>
    </xf>
    <xf numFmtId="0" fontId="45" fillId="0" borderId="76" xfId="30" applyFont="1" applyBorder="1" applyAlignment="1">
      <alignment horizontal="left" vertical="center" wrapText="1"/>
    </xf>
    <xf numFmtId="4" fontId="24" fillId="28" borderId="78" xfId="30" applyNumberFormat="1" applyFont="1" applyFill="1" applyBorder="1" applyAlignment="1">
      <alignment vertical="center" wrapText="1"/>
    </xf>
    <xf numFmtId="4" fontId="45" fillId="0" borderId="78" xfId="30" applyNumberFormat="1" applyFont="1" applyFill="1" applyBorder="1" applyAlignment="1">
      <alignment vertical="center" wrapText="1"/>
    </xf>
    <xf numFmtId="49" fontId="42" fillId="0" borderId="79" xfId="34" applyNumberFormat="1" applyFont="1" applyBorder="1" applyAlignment="1">
      <alignment horizontal="center" vertical="center" wrapText="1"/>
    </xf>
    <xf numFmtId="0" fontId="24" fillId="0" borderId="70" xfId="34" applyFont="1" applyBorder="1" applyAlignment="1">
      <alignment horizontal="center" vertical="center" wrapText="1"/>
    </xf>
    <xf numFmtId="0" fontId="42" fillId="0" borderId="70" xfId="34" applyFont="1" applyBorder="1" applyAlignment="1">
      <alignment horizontal="center" vertical="center" wrapText="1"/>
    </xf>
    <xf numFmtId="0" fontId="24" fillId="0" borderId="69" xfId="34" applyFont="1" applyBorder="1" applyAlignment="1">
      <alignment horizontal="center" vertical="center" wrapText="1"/>
    </xf>
    <xf numFmtId="0" fontId="42" fillId="0" borderId="69" xfId="34" applyFont="1" applyBorder="1" applyAlignment="1">
      <alignment vertical="center" wrapText="1"/>
    </xf>
    <xf numFmtId="49" fontId="45" fillId="0" borderId="80" xfId="34" applyNumberFormat="1" applyFont="1" applyFill="1" applyBorder="1" applyAlignment="1">
      <alignment horizontal="center" vertical="center" wrapText="1"/>
    </xf>
    <xf numFmtId="0" fontId="45" fillId="0" borderId="74" xfId="34" applyFont="1" applyBorder="1" applyAlignment="1">
      <alignment horizontal="center" vertical="center" wrapText="1"/>
    </xf>
    <xf numFmtId="0" fontId="24" fillId="0" borderId="74" xfId="34" applyFont="1" applyBorder="1" applyAlignment="1">
      <alignment horizontal="center" vertical="center" wrapText="1"/>
    </xf>
    <xf numFmtId="49" fontId="24" fillId="0" borderId="73" xfId="34" applyNumberFormat="1" applyFont="1" applyFill="1" applyBorder="1" applyAlignment="1">
      <alignment horizontal="center" vertical="center" wrapText="1"/>
    </xf>
    <xf numFmtId="0" fontId="45" fillId="0" borderId="73" xfId="30" applyFont="1" applyBorder="1" applyAlignment="1">
      <alignment horizontal="left" vertical="center" wrapText="1"/>
    </xf>
    <xf numFmtId="49" fontId="45" fillId="0" borderId="81" xfId="34" applyNumberFormat="1" applyFont="1" applyFill="1" applyBorder="1" applyAlignment="1">
      <alignment horizontal="center" vertical="center" wrapText="1"/>
    </xf>
    <xf numFmtId="0" fontId="45" fillId="0" borderId="52" xfId="34" applyFont="1" applyBorder="1" applyAlignment="1">
      <alignment horizontal="center" vertical="center" wrapText="1"/>
    </xf>
    <xf numFmtId="0" fontId="24" fillId="0" borderId="52" xfId="34" applyFont="1" applyBorder="1" applyAlignment="1">
      <alignment horizontal="center" vertical="center" wrapText="1"/>
    </xf>
    <xf numFmtId="49" fontId="24" fillId="0" borderId="82" xfId="34" applyNumberFormat="1" applyFont="1" applyFill="1" applyBorder="1" applyAlignment="1">
      <alignment horizontal="center" vertical="center" wrapText="1"/>
    </xf>
    <xf numFmtId="0" fontId="45" fillId="0" borderId="82" xfId="30" applyFont="1" applyBorder="1" applyAlignment="1">
      <alignment horizontal="left" vertical="center" wrapText="1"/>
    </xf>
    <xf numFmtId="4" fontId="24" fillId="28" borderId="83" xfId="30" applyNumberFormat="1" applyFont="1" applyFill="1" applyBorder="1" applyAlignment="1">
      <alignment vertical="center" wrapText="1"/>
    </xf>
    <xf numFmtId="4" fontId="45" fillId="0" borderId="83" xfId="30" applyNumberFormat="1" applyFont="1" applyFill="1" applyBorder="1" applyAlignment="1">
      <alignment vertical="center" wrapText="1"/>
    </xf>
    <xf numFmtId="49" fontId="45" fillId="0" borderId="84" xfId="34" applyNumberFormat="1" applyFont="1" applyFill="1" applyBorder="1" applyAlignment="1">
      <alignment horizontal="center" vertical="center" wrapText="1"/>
    </xf>
    <xf numFmtId="0" fontId="45" fillId="0" borderId="77" xfId="34" applyFont="1" applyBorder="1" applyAlignment="1">
      <alignment horizontal="center" vertical="center" wrapText="1"/>
    </xf>
    <xf numFmtId="0" fontId="24" fillId="0" borderId="77" xfId="34" applyFont="1" applyBorder="1" applyAlignment="1">
      <alignment horizontal="center" vertical="center" wrapText="1"/>
    </xf>
    <xf numFmtId="49" fontId="24" fillId="0" borderId="76" xfId="34" applyNumberFormat="1" applyFont="1" applyFill="1" applyBorder="1" applyAlignment="1">
      <alignment horizontal="center" vertical="center" wrapText="1"/>
    </xf>
    <xf numFmtId="49" fontId="45" fillId="0" borderId="85" xfId="34" applyNumberFormat="1" applyFont="1" applyFill="1" applyBorder="1" applyAlignment="1">
      <alignment horizontal="center" vertical="center" wrapText="1"/>
    </xf>
    <xf numFmtId="0" fontId="45" fillId="0" borderId="53" xfId="34" applyFont="1" applyBorder="1" applyAlignment="1">
      <alignment horizontal="center" vertical="center" wrapText="1"/>
    </xf>
    <xf numFmtId="0" fontId="24" fillId="0" borderId="53" xfId="34" applyFont="1" applyBorder="1" applyAlignment="1">
      <alignment horizontal="center" vertical="center" wrapText="1"/>
    </xf>
    <xf numFmtId="49" fontId="24" fillId="0" borderId="86" xfId="34" applyNumberFormat="1" applyFont="1" applyFill="1" applyBorder="1" applyAlignment="1">
      <alignment horizontal="center" vertical="center" wrapText="1"/>
    </xf>
    <xf numFmtId="0" fontId="45" fillId="0" borderId="86" xfId="34" applyFont="1" applyBorder="1" applyAlignment="1">
      <alignment horizontal="left" vertical="center" wrapText="1"/>
    </xf>
    <xf numFmtId="4" fontId="24" fillId="28" borderId="87" xfId="30" applyNumberFormat="1" applyFont="1" applyFill="1" applyBorder="1" applyAlignment="1">
      <alignment vertical="center" wrapText="1"/>
    </xf>
    <xf numFmtId="4" fontId="45" fillId="0" borderId="87" xfId="30" applyNumberFormat="1" applyFont="1" applyFill="1" applyBorder="1" applyAlignment="1">
      <alignment vertical="center" wrapText="1"/>
    </xf>
    <xf numFmtId="0" fontId="24" fillId="0" borderId="82" xfId="34" applyFont="1" applyBorder="1" applyAlignment="1">
      <alignment horizontal="center" vertical="center" wrapText="1"/>
    </xf>
    <xf numFmtId="49" fontId="24" fillId="0" borderId="52" xfId="34" applyNumberFormat="1" applyFont="1" applyBorder="1" applyAlignment="1">
      <alignment horizontal="center" vertical="center" wrapText="1"/>
    </xf>
    <xf numFmtId="49" fontId="47" fillId="30" borderId="79" xfId="34" applyNumberFormat="1" applyFont="1" applyFill="1" applyBorder="1" applyAlignment="1">
      <alignment horizontal="center" vertical="center" wrapText="1"/>
    </xf>
    <xf numFmtId="0" fontId="48" fillId="0" borderId="0" xfId="30" applyFont="1"/>
    <xf numFmtId="49" fontId="47" fillId="28" borderId="79" xfId="34" applyNumberFormat="1" applyFont="1" applyFill="1" applyBorder="1" applyAlignment="1">
      <alignment horizontal="center" vertical="center" wrapText="1"/>
    </xf>
    <xf numFmtId="4" fontId="47" fillId="28" borderId="71" xfId="30" applyNumberFormat="1" applyFont="1" applyFill="1" applyBorder="1" applyAlignment="1">
      <alignment horizontal="right" vertical="center" wrapText="1"/>
    </xf>
    <xf numFmtId="49" fontId="47" fillId="31" borderId="79" xfId="34" applyNumberFormat="1" applyFont="1" applyFill="1" applyBorder="1" applyAlignment="1">
      <alignment horizontal="center" vertical="center" wrapText="1"/>
    </xf>
    <xf numFmtId="165" fontId="47" fillId="31" borderId="71" xfId="30" applyNumberFormat="1" applyFont="1" applyFill="1" applyBorder="1" applyAlignment="1">
      <alignment horizontal="right" vertical="center" wrapText="1"/>
    </xf>
    <xf numFmtId="0" fontId="24" fillId="0" borderId="52" xfId="31" applyFont="1" applyFill="1" applyBorder="1" applyAlignment="1">
      <alignment vertical="center" wrapText="1"/>
    </xf>
    <xf numFmtId="0" fontId="23" fillId="25" borderId="88" xfId="0" applyFont="1" applyFill="1" applyBorder="1" applyAlignment="1">
      <alignment horizontal="center" vertical="center"/>
    </xf>
    <xf numFmtId="4" fontId="23" fillId="0" borderId="24" xfId="0" applyNumberFormat="1" applyFont="1" applyBorder="1" applyAlignment="1">
      <alignment horizontal="right" vertical="center" wrapText="1"/>
    </xf>
    <xf numFmtId="0" fontId="23" fillId="19" borderId="67" xfId="0" applyFont="1" applyFill="1" applyBorder="1" applyAlignment="1">
      <alignment horizontal="center" vertical="center" wrapText="1"/>
    </xf>
    <xf numFmtId="0" fontId="23" fillId="0" borderId="89" xfId="0" applyFont="1" applyBorder="1" applyAlignment="1">
      <alignment horizontal="justify" vertical="center" wrapText="1"/>
    </xf>
    <xf numFmtId="4" fontId="23" fillId="0" borderId="90" xfId="0" applyNumberFormat="1" applyFont="1" applyBorder="1" applyAlignment="1">
      <alignment horizontal="right" vertical="center" wrapText="1"/>
    </xf>
    <xf numFmtId="0" fontId="26" fillId="0" borderId="91" xfId="0" applyFont="1" applyBorder="1" applyAlignment="1">
      <alignment horizontal="justify" vertical="center" wrapText="1"/>
    </xf>
    <xf numFmtId="4" fontId="23" fillId="19" borderId="62" xfId="0" applyNumberFormat="1" applyFont="1" applyFill="1" applyBorder="1" applyAlignment="1">
      <alignment horizontal="right" vertical="center" wrapText="1"/>
    </xf>
    <xf numFmtId="4" fontId="24" fillId="0" borderId="62" xfId="0" applyNumberFormat="1" applyFont="1" applyBorder="1" applyAlignment="1">
      <alignment horizontal="right" vertical="center" wrapText="1"/>
    </xf>
    <xf numFmtId="4" fontId="24" fillId="0" borderId="0" xfId="0" applyNumberFormat="1" applyFont="1"/>
    <xf numFmtId="4" fontId="0" fillId="0" borderId="0" xfId="0" applyNumberFormat="1"/>
    <xf numFmtId="0" fontId="24" fillId="0" borderId="52" xfId="0" applyFont="1" applyFill="1" applyBorder="1" applyAlignment="1">
      <alignment vertical="center" wrapText="1"/>
    </xf>
    <xf numFmtId="0" fontId="24" fillId="0" borderId="52" xfId="34" applyFont="1" applyFill="1" applyBorder="1" applyAlignment="1">
      <alignment vertical="center" wrapText="1"/>
    </xf>
    <xf numFmtId="0" fontId="24" fillId="32" borderId="52" xfId="34" applyFont="1" applyFill="1" applyBorder="1" applyAlignment="1">
      <alignment horizontal="left" vertical="center" wrapText="1"/>
    </xf>
    <xf numFmtId="0" fontId="24" fillId="32" borderId="52" xfId="34" applyFont="1" applyFill="1" applyBorder="1" applyAlignment="1">
      <alignment vertical="center" wrapText="1"/>
    </xf>
    <xf numFmtId="0" fontId="24" fillId="0" borderId="52" xfId="34" applyFont="1" applyBorder="1" applyAlignment="1">
      <alignment vertical="center" wrapText="1"/>
    </xf>
    <xf numFmtId="49" fontId="24" fillId="0" borderId="52" xfId="34" applyNumberFormat="1" applyFont="1" applyFill="1" applyBorder="1" applyAlignment="1">
      <alignment horizontal="center" vertical="center" wrapText="1"/>
    </xf>
    <xf numFmtId="49" fontId="23" fillId="27" borderId="93" xfId="33" applyNumberFormat="1" applyFont="1" applyFill="1" applyBorder="1" applyAlignment="1">
      <alignment horizontal="center" vertical="center"/>
    </xf>
    <xf numFmtId="49" fontId="23" fillId="27" borderId="45" xfId="33" applyNumberFormat="1" applyFont="1" applyFill="1" applyBorder="1" applyAlignment="1">
      <alignment horizontal="center" vertical="center"/>
    </xf>
    <xf numFmtId="49" fontId="23" fillId="27" borderId="94" xfId="33" applyNumberFormat="1" applyFont="1" applyFill="1" applyBorder="1" applyAlignment="1">
      <alignment horizontal="center" vertical="center"/>
    </xf>
    <xf numFmtId="4" fontId="47" fillId="0" borderId="0" xfId="30" applyNumberFormat="1" applyFont="1" applyFill="1" applyBorder="1" applyAlignment="1">
      <alignment horizontal="right" vertical="center" wrapText="1"/>
    </xf>
    <xf numFmtId="4" fontId="47" fillId="35" borderId="71" xfId="30" applyNumberFormat="1" applyFont="1" applyFill="1" applyBorder="1" applyAlignment="1">
      <alignment horizontal="right" vertical="center" wrapText="1"/>
    </xf>
    <xf numFmtId="0" fontId="24" fillId="0" borderId="86" xfId="34" applyFont="1" applyBorder="1" applyAlignment="1">
      <alignment horizontal="center" vertical="center" wrapText="1"/>
    </xf>
    <xf numFmtId="49" fontId="24" fillId="0" borderId="53" xfId="34" applyNumberFormat="1" applyFont="1" applyBorder="1" applyAlignment="1">
      <alignment horizontal="center" vertical="center" wrapText="1"/>
    </xf>
    <xf numFmtId="49" fontId="45" fillId="0" borderId="95" xfId="34" applyNumberFormat="1" applyFont="1" applyFill="1" applyBorder="1" applyAlignment="1">
      <alignment horizontal="center" vertical="center" wrapText="1"/>
    </xf>
    <xf numFmtId="4" fontId="45" fillId="0" borderId="98" xfId="30" applyNumberFormat="1" applyFont="1" applyFill="1" applyBorder="1" applyAlignment="1">
      <alignment vertical="center" wrapText="1"/>
    </xf>
    <xf numFmtId="4" fontId="23" fillId="36" borderId="71" xfId="30" applyNumberFormat="1" applyFont="1" applyFill="1" applyBorder="1" applyAlignment="1">
      <alignment vertical="center" wrapText="1"/>
    </xf>
    <xf numFmtId="4" fontId="24" fillId="36" borderId="68" xfId="30" applyNumberFormat="1" applyFont="1" applyFill="1" applyBorder="1" applyAlignment="1">
      <alignment vertical="center" wrapText="1"/>
    </xf>
    <xf numFmtId="4" fontId="24" fillId="36" borderId="78" xfId="30" applyNumberFormat="1" applyFont="1" applyFill="1" applyBorder="1" applyAlignment="1">
      <alignment vertical="center" wrapText="1"/>
    </xf>
    <xf numFmtId="4" fontId="24" fillId="36" borderId="83" xfId="30" applyNumberFormat="1" applyFont="1" applyFill="1" applyBorder="1" applyAlignment="1">
      <alignment vertical="center" wrapText="1"/>
    </xf>
    <xf numFmtId="4" fontId="24" fillId="36" borderId="87" xfId="30" applyNumberFormat="1" applyFont="1" applyFill="1" applyBorder="1" applyAlignment="1">
      <alignment vertical="center" wrapText="1"/>
    </xf>
    <xf numFmtId="4" fontId="24" fillId="36" borderId="98" xfId="30" applyNumberFormat="1" applyFont="1" applyFill="1" applyBorder="1" applyAlignment="1">
      <alignment vertical="center" wrapText="1"/>
    </xf>
    <xf numFmtId="4" fontId="23" fillId="34" borderId="100" xfId="0" applyNumberFormat="1" applyFont="1" applyFill="1" applyBorder="1" applyAlignment="1">
      <alignment vertical="center"/>
    </xf>
    <xf numFmtId="4" fontId="23" fillId="34" borderId="42" xfId="0" applyNumberFormat="1" applyFont="1" applyFill="1" applyBorder="1" applyAlignment="1">
      <alignment vertical="center"/>
    </xf>
    <xf numFmtId="4" fontId="23" fillId="34" borderId="101" xfId="0" applyNumberFormat="1" applyFont="1" applyFill="1" applyBorder="1" applyAlignment="1">
      <alignment vertical="center"/>
    </xf>
    <xf numFmtId="4" fontId="24" fillId="34" borderId="42" xfId="0" applyNumberFormat="1" applyFont="1" applyFill="1" applyBorder="1" applyAlignment="1">
      <alignment vertical="center"/>
    </xf>
    <xf numFmtId="4" fontId="24" fillId="34" borderId="20" xfId="34" applyNumberFormat="1" applyFont="1" applyFill="1" applyBorder="1" applyAlignment="1">
      <alignment vertical="center" wrapText="1"/>
    </xf>
    <xf numFmtId="4" fontId="24" fillId="34" borderId="20" xfId="33" applyNumberFormat="1" applyFont="1" applyFill="1" applyBorder="1" applyAlignment="1">
      <alignment vertical="center" wrapText="1"/>
    </xf>
    <xf numFmtId="4" fontId="29" fillId="34" borderId="20" xfId="33" applyNumberFormat="1" applyFont="1" applyFill="1" applyBorder="1" applyAlignment="1">
      <alignment vertical="center" wrapText="1"/>
    </xf>
    <xf numFmtId="4" fontId="29" fillId="34" borderId="20" xfId="34" applyNumberFormat="1" applyFont="1" applyFill="1" applyBorder="1" applyAlignment="1">
      <alignment vertical="center" wrapText="1"/>
    </xf>
    <xf numFmtId="4" fontId="24" fillId="34" borderId="52" xfId="33" applyNumberFormat="1" applyFont="1" applyFill="1" applyBorder="1" applyAlignment="1">
      <alignment vertical="center" wrapText="1"/>
    </xf>
    <xf numFmtId="4" fontId="24" fillId="34" borderId="55" xfId="33" applyNumberFormat="1" applyFont="1" applyFill="1" applyBorder="1" applyAlignment="1">
      <alignment vertical="center" wrapText="1"/>
    </xf>
    <xf numFmtId="4" fontId="24" fillId="34" borderId="43" xfId="34" applyNumberFormat="1" applyFont="1" applyFill="1" applyBorder="1" applyAlignment="1">
      <alignment vertical="center" wrapText="1"/>
    </xf>
    <xf numFmtId="4" fontId="29" fillId="34" borderId="20" xfId="0" applyNumberFormat="1" applyFont="1" applyFill="1" applyBorder="1" applyAlignment="1">
      <alignment vertical="center" wrapText="1"/>
    </xf>
    <xf numFmtId="4" fontId="24" fillId="34" borderId="33" xfId="34" applyNumberFormat="1" applyFont="1" applyFill="1" applyBorder="1" applyAlignment="1">
      <alignment vertical="center" wrapText="1"/>
    </xf>
    <xf numFmtId="0" fontId="23" fillId="0" borderId="20" xfId="34" applyFont="1" applyFill="1" applyBorder="1"/>
    <xf numFmtId="4" fontId="23" fillId="0" borderId="20" xfId="34" applyNumberFormat="1" applyFont="1" applyFill="1" applyBorder="1" applyAlignment="1">
      <alignment vertical="center" wrapText="1"/>
    </xf>
    <xf numFmtId="4" fontId="23" fillId="0" borderId="62" xfId="34" applyNumberFormat="1" applyFont="1" applyFill="1" applyBorder="1" applyAlignment="1">
      <alignment vertical="center" wrapText="1"/>
    </xf>
    <xf numFmtId="0" fontId="23" fillId="0" borderId="20" xfId="34" applyFont="1" applyFill="1" applyBorder="1" applyAlignment="1">
      <alignment horizontal="left" vertical="center" wrapText="1"/>
    </xf>
    <xf numFmtId="0" fontId="23" fillId="24" borderId="58" xfId="33" applyFont="1" applyFill="1" applyBorder="1" applyAlignment="1">
      <alignment horizontal="center" vertical="top"/>
    </xf>
    <xf numFmtId="49" fontId="23" fillId="24" borderId="32" xfId="33" applyNumberFormat="1" applyFont="1" applyFill="1" applyBorder="1" applyAlignment="1">
      <alignment horizontal="center" vertical="top"/>
    </xf>
    <xf numFmtId="0" fontId="23" fillId="24" borderId="26" xfId="33" applyFont="1" applyFill="1" applyBorder="1" applyAlignment="1">
      <alignment vertical="top"/>
    </xf>
    <xf numFmtId="4" fontId="23" fillId="4" borderId="35" xfId="34" applyNumberFormat="1" applyFont="1" applyFill="1" applyBorder="1" applyAlignment="1">
      <alignment vertical="top" wrapText="1"/>
    </xf>
    <xf numFmtId="4" fontId="24" fillId="17" borderId="102" xfId="34" applyNumberFormat="1" applyFont="1" applyFill="1" applyBorder="1" applyAlignment="1">
      <alignment vertical="center" wrapText="1"/>
    </xf>
    <xf numFmtId="4" fontId="24" fillId="34" borderId="102" xfId="34" applyNumberFormat="1" applyFont="1" applyFill="1" applyBorder="1" applyAlignment="1">
      <alignment vertical="center" wrapText="1"/>
    </xf>
    <xf numFmtId="4" fontId="24" fillId="0" borderId="102" xfId="34" applyNumberFormat="1" applyFont="1" applyFill="1" applyBorder="1" applyAlignment="1">
      <alignment vertical="center" wrapText="1"/>
    </xf>
    <xf numFmtId="4" fontId="24" fillId="0" borderId="103" xfId="34" applyNumberFormat="1" applyFont="1" applyFill="1" applyBorder="1" applyAlignment="1">
      <alignment vertical="center" wrapText="1"/>
    </xf>
    <xf numFmtId="4" fontId="52" fillId="0" borderId="20" xfId="0" applyNumberFormat="1" applyFont="1" applyFill="1" applyBorder="1" applyAlignment="1">
      <alignment wrapText="1"/>
    </xf>
    <xf numFmtId="4" fontId="23" fillId="34" borderId="20" xfId="34" applyNumberFormat="1" applyFont="1" applyFill="1" applyBorder="1" applyAlignment="1">
      <alignment vertical="center" wrapText="1"/>
    </xf>
    <xf numFmtId="4" fontId="23" fillId="34" borderId="16" xfId="0" applyNumberFormat="1" applyFont="1" applyFill="1" applyBorder="1" applyAlignment="1">
      <alignment horizontal="right" vertical="center" wrapText="1"/>
    </xf>
    <xf numFmtId="4" fontId="23" fillId="34" borderId="24" xfId="0" applyNumberFormat="1" applyFont="1" applyFill="1" applyBorder="1" applyAlignment="1">
      <alignment horizontal="right" vertical="center" wrapText="1"/>
    </xf>
    <xf numFmtId="4" fontId="24" fillId="34" borderId="20" xfId="0" applyNumberFormat="1" applyFont="1" applyFill="1" applyBorder="1" applyAlignment="1">
      <alignment horizontal="right" vertical="center" wrapText="1"/>
    </xf>
    <xf numFmtId="4" fontId="24" fillId="34" borderId="30" xfId="0" applyNumberFormat="1" applyFont="1" applyFill="1" applyBorder="1" applyAlignment="1">
      <alignment horizontal="right" vertical="center" wrapText="1"/>
    </xf>
    <xf numFmtId="4" fontId="23" fillId="34" borderId="20" xfId="0" applyNumberFormat="1" applyFont="1" applyFill="1" applyBorder="1" applyAlignment="1">
      <alignment horizontal="right" vertical="center" wrapText="1"/>
    </xf>
    <xf numFmtId="4" fontId="23" fillId="34" borderId="26" xfId="0" applyNumberFormat="1" applyFont="1" applyFill="1" applyBorder="1" applyAlignment="1">
      <alignment horizontal="right" vertical="center" wrapText="1"/>
    </xf>
    <xf numFmtId="4" fontId="23" fillId="34" borderId="31" xfId="0" applyNumberFormat="1" applyFont="1" applyFill="1" applyBorder="1" applyAlignment="1">
      <alignment horizontal="right" vertical="center" wrapText="1"/>
    </xf>
    <xf numFmtId="4" fontId="24" fillId="34" borderId="33" xfId="33" applyNumberFormat="1" applyFont="1" applyFill="1" applyBorder="1" applyAlignment="1">
      <alignment vertical="center" wrapText="1"/>
    </xf>
    <xf numFmtId="4" fontId="53" fillId="0" borderId="33" xfId="0" applyNumberFormat="1" applyFont="1" applyFill="1" applyBorder="1" applyAlignment="1">
      <alignment wrapText="1"/>
    </xf>
    <xf numFmtId="4" fontId="29" fillId="17" borderId="33" xfId="34" applyNumberFormat="1" applyFont="1" applyFill="1" applyBorder="1" applyAlignment="1">
      <alignment vertical="center" wrapText="1"/>
    </xf>
    <xf numFmtId="4" fontId="29" fillId="34" borderId="33" xfId="34" applyNumberFormat="1" applyFont="1" applyFill="1" applyBorder="1" applyAlignment="1">
      <alignment vertical="center" wrapText="1"/>
    </xf>
    <xf numFmtId="4" fontId="29" fillId="0" borderId="33" xfId="34" applyNumberFormat="1" applyFont="1" applyFill="1" applyBorder="1" applyAlignment="1">
      <alignment vertical="center" wrapText="1"/>
    </xf>
    <xf numFmtId="4" fontId="29" fillId="0" borderId="63" xfId="34" applyNumberFormat="1" applyFont="1" applyFill="1" applyBorder="1" applyAlignment="1">
      <alignment vertical="center" wrapText="1"/>
    </xf>
    <xf numFmtId="4" fontId="23" fillId="4" borderId="101" xfId="34" applyNumberFormat="1" applyFont="1" applyFill="1" applyBorder="1" applyAlignment="1">
      <alignment horizontal="right" vertical="center" wrapText="1"/>
    </xf>
    <xf numFmtId="0" fontId="24" fillId="0" borderId="24" xfId="34" applyFont="1" applyBorder="1" applyAlignment="1">
      <alignment horizontal="left" vertical="center"/>
    </xf>
    <xf numFmtId="0" fontId="23" fillId="4" borderId="52" xfId="34" applyFont="1" applyFill="1" applyBorder="1" applyAlignment="1">
      <alignment horizontal="left" vertical="center" wrapText="1"/>
    </xf>
    <xf numFmtId="4" fontId="23" fillId="4" borderId="16" xfId="34" applyNumberFormat="1" applyFont="1" applyFill="1" applyBorder="1" applyAlignment="1">
      <alignment vertical="top" wrapText="1"/>
    </xf>
    <xf numFmtId="4" fontId="23" fillId="4" borderId="16" xfId="34" applyNumberFormat="1" applyFont="1" applyFill="1" applyBorder="1" applyAlignment="1">
      <alignment horizontal="right" vertical="center" wrapText="1"/>
    </xf>
    <xf numFmtId="4" fontId="23" fillId="4" borderId="90" xfId="34" applyNumberFormat="1" applyFont="1" applyFill="1" applyBorder="1" applyAlignment="1">
      <alignment horizontal="right" vertical="center" wrapText="1"/>
    </xf>
    <xf numFmtId="4" fontId="23" fillId="4" borderId="20" xfId="34" applyNumberFormat="1" applyFont="1" applyFill="1" applyBorder="1" applyAlignment="1">
      <alignment vertical="top" wrapText="1"/>
    </xf>
    <xf numFmtId="4" fontId="53" fillId="0" borderId="20" xfId="34" applyNumberFormat="1" applyFont="1" applyFill="1" applyBorder="1" applyAlignment="1">
      <alignment vertical="center" wrapText="1"/>
    </xf>
    <xf numFmtId="0" fontId="53" fillId="32" borderId="52" xfId="34" applyFont="1" applyFill="1" applyBorder="1" applyAlignment="1">
      <alignment horizontal="left" vertical="center" wrapText="1"/>
    </xf>
    <xf numFmtId="0" fontId="53" fillId="0" borderId="52" xfId="34" applyFont="1" applyFill="1" applyBorder="1" applyAlignment="1">
      <alignment horizontal="left" vertical="center" wrapText="1"/>
    </xf>
    <xf numFmtId="0" fontId="53" fillId="0" borderId="52" xfId="34" applyFont="1" applyFill="1" applyBorder="1" applyAlignment="1">
      <alignment vertical="center" wrapText="1"/>
    </xf>
    <xf numFmtId="4" fontId="29" fillId="0" borderId="20" xfId="34" applyNumberFormat="1" applyFont="1" applyFill="1" applyBorder="1" applyAlignment="1">
      <alignment horizontal="right" vertical="center" wrapText="1"/>
    </xf>
    <xf numFmtId="4" fontId="29" fillId="0" borderId="62" xfId="34" applyNumberFormat="1" applyFont="1" applyFill="1" applyBorder="1" applyAlignment="1">
      <alignment horizontal="right" vertical="center" wrapText="1"/>
    </xf>
    <xf numFmtId="4" fontId="53" fillId="34" borderId="33" xfId="34" applyNumberFormat="1" applyFont="1" applyFill="1" applyBorder="1" applyAlignment="1">
      <alignment vertical="center" wrapText="1"/>
    </xf>
    <xf numFmtId="4" fontId="53" fillId="17" borderId="102" xfId="34" applyNumberFormat="1" applyFont="1" applyFill="1" applyBorder="1" applyAlignment="1">
      <alignment vertical="center" wrapText="1"/>
    </xf>
    <xf numFmtId="4" fontId="53" fillId="34" borderId="102" xfId="34" applyNumberFormat="1" applyFont="1" applyFill="1" applyBorder="1" applyAlignment="1">
      <alignment vertical="center" wrapText="1"/>
    </xf>
    <xf numFmtId="4" fontId="53" fillId="0" borderId="102" xfId="34" applyNumberFormat="1" applyFont="1" applyFill="1" applyBorder="1" applyAlignment="1">
      <alignment vertical="center" wrapText="1"/>
    </xf>
    <xf numFmtId="4" fontId="53" fillId="0" borderId="103" xfId="34" applyNumberFormat="1" applyFont="1" applyFill="1" applyBorder="1" applyAlignment="1">
      <alignment vertical="center" wrapText="1"/>
    </xf>
    <xf numFmtId="4" fontId="53" fillId="17" borderId="20" xfId="34" applyNumberFormat="1" applyFont="1" applyFill="1" applyBorder="1" applyAlignment="1">
      <alignment vertical="center" wrapText="1"/>
    </xf>
    <xf numFmtId="4" fontId="53" fillId="34" borderId="20" xfId="34" applyNumberFormat="1" applyFont="1" applyFill="1" applyBorder="1" applyAlignment="1">
      <alignment vertical="center" wrapText="1"/>
    </xf>
    <xf numFmtId="4" fontId="53" fillId="0" borderId="62" xfId="34" applyNumberFormat="1" applyFont="1" applyFill="1" applyBorder="1" applyAlignment="1">
      <alignment vertical="center" wrapText="1"/>
    </xf>
    <xf numFmtId="4" fontId="53" fillId="17" borderId="20" xfId="33" applyNumberFormat="1" applyFont="1" applyFill="1" applyBorder="1" applyAlignment="1">
      <alignment vertical="center" wrapText="1"/>
    </xf>
    <xf numFmtId="4" fontId="53" fillId="34" borderId="20" xfId="33" applyNumberFormat="1" applyFont="1" applyFill="1" applyBorder="1" applyAlignment="1">
      <alignment vertical="center" wrapText="1"/>
    </xf>
    <xf numFmtId="4" fontId="53" fillId="0" borderId="20" xfId="33" applyNumberFormat="1" applyFont="1" applyFill="1" applyBorder="1" applyAlignment="1">
      <alignment vertical="center" wrapText="1"/>
    </xf>
    <xf numFmtId="4" fontId="53" fillId="0" borderId="62" xfId="33" applyNumberFormat="1" applyFont="1" applyFill="1" applyBorder="1" applyAlignment="1">
      <alignment vertical="center" wrapText="1"/>
    </xf>
    <xf numFmtId="0" fontId="53" fillId="0" borderId="52" xfId="34" applyFont="1" applyBorder="1" applyAlignment="1">
      <alignment vertical="center" wrapText="1"/>
    </xf>
    <xf numFmtId="0" fontId="53" fillId="0" borderId="52" xfId="31" applyFont="1" applyBorder="1" applyAlignment="1">
      <alignment vertical="center" wrapText="1"/>
    </xf>
    <xf numFmtId="4" fontId="52" fillId="0" borderId="20" xfId="33" applyNumberFormat="1" applyFont="1" applyFill="1" applyBorder="1" applyAlignment="1">
      <alignment vertical="center" wrapText="1"/>
    </xf>
    <xf numFmtId="4" fontId="52" fillId="0" borderId="62" xfId="33" applyNumberFormat="1" applyFont="1" applyFill="1" applyBorder="1" applyAlignment="1">
      <alignment vertical="center" wrapText="1"/>
    </xf>
    <xf numFmtId="4" fontId="23" fillId="4" borderId="20" xfId="34" applyNumberFormat="1" applyFont="1" applyFill="1" applyBorder="1" applyAlignment="1">
      <alignment horizontal="center" vertical="center" wrapText="1"/>
    </xf>
    <xf numFmtId="4" fontId="24" fillId="0" borderId="20" xfId="0" applyNumberFormat="1" applyFont="1" applyBorder="1" applyAlignment="1">
      <alignment horizontal="center" vertical="center"/>
    </xf>
    <xf numFmtId="4" fontId="23" fillId="4" borderId="105" xfId="0" applyNumberFormat="1" applyFont="1" applyFill="1" applyBorder="1" applyAlignment="1">
      <alignment vertical="center"/>
    </xf>
    <xf numFmtId="4" fontId="23" fillId="4" borderId="106" xfId="0" applyNumberFormat="1" applyFont="1" applyFill="1" applyBorder="1" applyAlignment="1">
      <alignment vertical="center"/>
    </xf>
    <xf numFmtId="4" fontId="23" fillId="4" borderId="107" xfId="0" applyNumberFormat="1" applyFont="1" applyFill="1" applyBorder="1" applyAlignment="1">
      <alignment vertical="center"/>
    </xf>
    <xf numFmtId="4" fontId="23" fillId="15" borderId="108" xfId="0" applyNumberFormat="1" applyFont="1" applyFill="1" applyBorder="1" applyAlignment="1">
      <alignment vertical="center"/>
    </xf>
    <xf numFmtId="4" fontId="23" fillId="15" borderId="109" xfId="0" applyNumberFormat="1" applyFont="1" applyFill="1" applyBorder="1" applyAlignment="1">
      <alignment vertical="center"/>
    </xf>
    <xf numFmtId="4" fontId="23" fillId="15" borderId="110" xfId="0" applyNumberFormat="1" applyFont="1" applyFill="1" applyBorder="1" applyAlignment="1">
      <alignment vertical="center"/>
    </xf>
    <xf numFmtId="4" fontId="24" fillId="25" borderId="39" xfId="0" applyNumberFormat="1" applyFont="1" applyFill="1" applyBorder="1" applyAlignment="1">
      <alignment horizontal="center" vertical="center"/>
    </xf>
    <xf numFmtId="4" fontId="24" fillId="34" borderId="42" xfId="0" applyNumberFormat="1" applyFont="1" applyFill="1" applyBorder="1" applyAlignment="1">
      <alignment horizontal="center" vertical="center"/>
    </xf>
    <xf numFmtId="4" fontId="24" fillId="0" borderId="62" xfId="0" applyNumberFormat="1" applyFont="1" applyBorder="1" applyAlignment="1">
      <alignment vertical="center"/>
    </xf>
    <xf numFmtId="4" fontId="24" fillId="0" borderId="62" xfId="0" applyNumberFormat="1" applyFont="1" applyBorder="1" applyAlignment="1">
      <alignment horizontal="center" vertical="center"/>
    </xf>
    <xf numFmtId="49" fontId="23" fillId="28" borderId="111" xfId="0" applyNumberFormat="1" applyFont="1" applyFill="1" applyBorder="1" applyAlignment="1">
      <alignment horizontal="center" vertical="center"/>
    </xf>
    <xf numFmtId="4" fontId="23" fillId="4" borderId="62" xfId="0" applyNumberFormat="1" applyFont="1" applyFill="1" applyBorder="1" applyAlignment="1">
      <alignment vertical="center"/>
    </xf>
    <xf numFmtId="49" fontId="23" fillId="15" borderId="112" xfId="0" applyNumberFormat="1" applyFont="1" applyFill="1" applyBorder="1" applyAlignment="1">
      <alignment vertical="center"/>
    </xf>
    <xf numFmtId="0" fontId="23" fillId="15" borderId="113" xfId="0" applyFont="1" applyFill="1" applyBorder="1" applyAlignment="1">
      <alignment vertical="center"/>
    </xf>
    <xf numFmtId="0" fontId="23" fillId="15" borderId="113" xfId="0" applyFont="1" applyFill="1" applyBorder="1" applyAlignment="1">
      <alignment horizontal="center" vertical="center"/>
    </xf>
    <xf numFmtId="4" fontId="24" fillId="17" borderId="62" xfId="34" applyNumberFormat="1" applyFont="1" applyFill="1" applyBorder="1" applyAlignment="1">
      <alignment vertical="center" wrapText="1"/>
    </xf>
    <xf numFmtId="4" fontId="23" fillId="4" borderId="62" xfId="34" applyNumberFormat="1" applyFont="1" applyFill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4" fontId="24" fillId="25" borderId="39" xfId="0" applyNumberFormat="1" applyFont="1" applyFill="1" applyBorder="1" applyAlignment="1">
      <alignment vertical="center" wrapText="1"/>
    </xf>
    <xf numFmtId="4" fontId="24" fillId="34" borderId="42" xfId="0" applyNumberFormat="1" applyFont="1" applyFill="1" applyBorder="1" applyAlignment="1">
      <alignment vertical="center" wrapText="1"/>
    </xf>
    <xf numFmtId="4" fontId="24" fillId="0" borderId="20" xfId="0" applyNumberFormat="1" applyFont="1" applyBorder="1" applyAlignment="1">
      <alignment vertical="center" wrapText="1"/>
    </xf>
    <xf numFmtId="0" fontId="53" fillId="0" borderId="20" xfId="34" applyFont="1" applyBorder="1" applyAlignment="1">
      <alignment horizontal="left" vertical="center" wrapText="1"/>
    </xf>
    <xf numFmtId="4" fontId="53" fillId="0" borderId="20" xfId="0" applyNumberFormat="1" applyFont="1" applyFill="1" applyBorder="1" applyAlignment="1">
      <alignment wrapText="1"/>
    </xf>
    <xf numFmtId="0" fontId="0" fillId="0" borderId="0" xfId="30" applyFont="1" applyAlignment="1">
      <alignment horizontal="right"/>
    </xf>
    <xf numFmtId="0" fontId="0" fillId="0" borderId="0" xfId="30" applyFont="1"/>
    <xf numFmtId="4" fontId="53" fillId="38" borderId="20" xfId="33" applyNumberFormat="1" applyFont="1" applyFill="1" applyBorder="1" applyAlignment="1">
      <alignment vertical="center" wrapText="1"/>
    </xf>
    <xf numFmtId="4" fontId="23" fillId="33" borderId="20" xfId="34" applyNumberFormat="1" applyFont="1" applyFill="1" applyBorder="1" applyAlignment="1">
      <alignment vertical="center" wrapText="1"/>
    </xf>
    <xf numFmtId="4" fontId="53" fillId="33" borderId="20" xfId="33" applyNumberFormat="1" applyFont="1" applyFill="1" applyBorder="1" applyAlignment="1">
      <alignment vertical="center" wrapText="1"/>
    </xf>
    <xf numFmtId="4" fontId="24" fillId="33" borderId="20" xfId="33" applyNumberFormat="1" applyFont="1" applyFill="1" applyBorder="1" applyAlignment="1">
      <alignment vertical="center" wrapText="1"/>
    </xf>
    <xf numFmtId="4" fontId="52" fillId="33" borderId="20" xfId="33" applyNumberFormat="1" applyFont="1" applyFill="1" applyBorder="1" applyAlignment="1">
      <alignment vertical="center" wrapText="1"/>
    </xf>
    <xf numFmtId="4" fontId="24" fillId="34" borderId="31" xfId="0" applyNumberFormat="1" applyFont="1" applyFill="1" applyBorder="1" applyAlignment="1">
      <alignment horizontal="right" vertical="center" wrapText="1"/>
    </xf>
    <xf numFmtId="4" fontId="24" fillId="0" borderId="31" xfId="0" applyNumberFormat="1" applyFont="1" applyBorder="1" applyAlignment="1">
      <alignment horizontal="right" vertical="center" wrapText="1"/>
    </xf>
    <xf numFmtId="4" fontId="24" fillId="34" borderId="43" xfId="0" applyNumberFormat="1" applyFont="1" applyFill="1" applyBorder="1" applyAlignment="1">
      <alignment horizontal="right" vertical="center" wrapText="1"/>
    </xf>
    <xf numFmtId="4" fontId="24" fillId="0" borderId="43" xfId="0" applyNumberFormat="1" applyFont="1" applyBorder="1" applyAlignment="1">
      <alignment horizontal="right" vertical="center" wrapText="1"/>
    </xf>
    <xf numFmtId="4" fontId="39" fillId="0" borderId="0" xfId="30" applyNumberFormat="1"/>
    <xf numFmtId="0" fontId="45" fillId="0" borderId="86" xfId="3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4" fontId="23" fillId="4" borderId="31" xfId="34" applyNumberFormat="1" applyFont="1" applyFill="1" applyBorder="1" applyAlignment="1">
      <alignment vertical="top" wrapText="1"/>
    </xf>
    <xf numFmtId="4" fontId="23" fillId="4" borderId="31" xfId="34" applyNumberFormat="1" applyFont="1" applyFill="1" applyBorder="1" applyAlignment="1">
      <alignment horizontal="right" vertical="center" wrapText="1"/>
    </xf>
    <xf numFmtId="4" fontId="23" fillId="4" borderId="115" xfId="34" applyNumberFormat="1" applyFont="1" applyFill="1" applyBorder="1" applyAlignment="1">
      <alignment horizontal="right" vertical="center" wrapText="1"/>
    </xf>
    <xf numFmtId="4" fontId="23" fillId="4" borderId="43" xfId="34" applyNumberFormat="1" applyFont="1" applyFill="1" applyBorder="1" applyAlignment="1">
      <alignment vertical="top" wrapText="1"/>
    </xf>
    <xf numFmtId="4" fontId="23" fillId="4" borderId="43" xfId="34" applyNumberFormat="1" applyFont="1" applyFill="1" applyBorder="1" applyAlignment="1">
      <alignment horizontal="right" vertical="center" wrapText="1"/>
    </xf>
    <xf numFmtId="4" fontId="23" fillId="4" borderId="116" xfId="34" applyNumberFormat="1" applyFont="1" applyFill="1" applyBorder="1" applyAlignment="1">
      <alignment horizontal="right" vertical="center" wrapText="1"/>
    </xf>
    <xf numFmtId="4" fontId="29" fillId="17" borderId="35" xfId="34" applyNumberFormat="1" applyFont="1" applyFill="1" applyBorder="1" applyAlignment="1">
      <alignment vertical="center" wrapText="1"/>
    </xf>
    <xf numFmtId="4" fontId="53" fillId="34" borderId="35" xfId="34" applyNumberFormat="1" applyFont="1" applyFill="1" applyBorder="1" applyAlignment="1">
      <alignment vertical="center" wrapText="1"/>
    </xf>
    <xf numFmtId="4" fontId="29" fillId="0" borderId="35" xfId="34" applyNumberFormat="1" applyFont="1" applyFill="1" applyBorder="1" applyAlignment="1">
      <alignment vertical="center" wrapText="1"/>
    </xf>
    <xf numFmtId="4" fontId="29" fillId="0" borderId="66" xfId="34" applyNumberFormat="1" applyFont="1" applyFill="1" applyBorder="1" applyAlignment="1">
      <alignment vertical="center" wrapText="1"/>
    </xf>
    <xf numFmtId="4" fontId="29" fillId="17" borderId="42" xfId="34" applyNumberFormat="1" applyFont="1" applyFill="1" applyBorder="1" applyAlignment="1">
      <alignment vertical="center" wrapText="1"/>
    </xf>
    <xf numFmtId="4" fontId="52" fillId="0" borderId="33" xfId="0" applyNumberFormat="1" applyFont="1" applyFill="1" applyBorder="1" applyAlignment="1">
      <alignment wrapText="1"/>
    </xf>
    <xf numFmtId="4" fontId="53" fillId="0" borderId="34" xfId="0" applyNumberFormat="1" applyFont="1" applyFill="1" applyBorder="1" applyAlignment="1">
      <alignment horizontal="left" vertical="center" wrapText="1"/>
    </xf>
    <xf numFmtId="4" fontId="29" fillId="17" borderId="52" xfId="34" applyNumberFormat="1" applyFont="1" applyFill="1" applyBorder="1" applyAlignment="1">
      <alignment vertical="center" wrapText="1"/>
    </xf>
    <xf numFmtId="4" fontId="53" fillId="34" borderId="52" xfId="34" applyNumberFormat="1" applyFont="1" applyFill="1" applyBorder="1" applyAlignment="1">
      <alignment vertical="center" wrapText="1"/>
    </xf>
    <xf numFmtId="4" fontId="29" fillId="0" borderId="52" xfId="34" applyNumberFormat="1" applyFont="1" applyFill="1" applyBorder="1" applyAlignment="1">
      <alignment vertical="center" wrapText="1"/>
    </xf>
    <xf numFmtId="4" fontId="29" fillId="17" borderId="55" xfId="34" applyNumberFormat="1" applyFont="1" applyFill="1" applyBorder="1" applyAlignment="1">
      <alignment vertical="center" wrapText="1"/>
    </xf>
    <xf numFmtId="4" fontId="53" fillId="34" borderId="55" xfId="34" applyNumberFormat="1" applyFont="1" applyFill="1" applyBorder="1" applyAlignment="1">
      <alignment vertical="center" wrapText="1"/>
    </xf>
    <xf numFmtId="4" fontId="29" fillId="0" borderId="55" xfId="34" applyNumberFormat="1" applyFont="1" applyFill="1" applyBorder="1" applyAlignment="1">
      <alignment vertical="center" wrapText="1"/>
    </xf>
    <xf numFmtId="4" fontId="53" fillId="0" borderId="35" xfId="0" applyNumberFormat="1" applyFont="1" applyFill="1" applyBorder="1" applyAlignment="1">
      <alignment horizontal="left" vertical="center" wrapText="1"/>
    </xf>
    <xf numFmtId="4" fontId="53" fillId="0" borderId="52" xfId="0" applyNumberFormat="1" applyFont="1" applyFill="1" applyBorder="1" applyAlignment="1">
      <alignment horizontal="left" vertical="center" wrapText="1"/>
    </xf>
    <xf numFmtId="4" fontId="29" fillId="0" borderId="65" xfId="34" applyNumberFormat="1" applyFont="1" applyFill="1" applyBorder="1" applyAlignment="1">
      <alignment vertical="center" wrapText="1"/>
    </xf>
    <xf numFmtId="4" fontId="29" fillId="0" borderId="64" xfId="34" applyNumberFormat="1" applyFont="1" applyFill="1" applyBorder="1" applyAlignment="1">
      <alignment vertical="center" wrapText="1"/>
    </xf>
    <xf numFmtId="0" fontId="23" fillId="0" borderId="29" xfId="0" applyFont="1" applyBorder="1" applyAlignment="1">
      <alignment horizontal="center" vertical="center" wrapText="1"/>
    </xf>
    <xf numFmtId="0" fontId="24" fillId="0" borderId="14" xfId="0" applyFont="1" applyBorder="1" applyAlignment="1">
      <alignment vertical="center" wrapText="1"/>
    </xf>
    <xf numFmtId="4" fontId="23" fillId="17" borderId="119" xfId="0" applyNumberFormat="1" applyFont="1" applyFill="1" applyBorder="1" applyAlignment="1">
      <alignment horizontal="right" vertical="center" wrapText="1"/>
    </xf>
    <xf numFmtId="4" fontId="23" fillId="19" borderId="120" xfId="0" applyNumberFormat="1" applyFont="1" applyFill="1" applyBorder="1" applyAlignment="1">
      <alignment horizontal="right" vertical="center" wrapText="1"/>
    </xf>
    <xf numFmtId="4" fontId="24" fillId="17" borderId="120" xfId="0" applyNumberFormat="1" applyFont="1" applyFill="1" applyBorder="1" applyAlignment="1">
      <alignment horizontal="right" vertical="center" wrapText="1"/>
    </xf>
    <xf numFmtId="4" fontId="24" fillId="17" borderId="121" xfId="0" applyNumberFormat="1" applyFont="1" applyFill="1" applyBorder="1" applyAlignment="1">
      <alignment horizontal="right" vertical="center" wrapText="1"/>
    </xf>
    <xf numFmtId="4" fontId="23" fillId="17" borderId="122" xfId="0" applyNumberFormat="1" applyFont="1" applyFill="1" applyBorder="1" applyAlignment="1">
      <alignment horizontal="right" vertical="center" wrapText="1"/>
    </xf>
    <xf numFmtId="4" fontId="23" fillId="0" borderId="61" xfId="0" applyNumberFormat="1" applyFont="1" applyBorder="1" applyAlignment="1">
      <alignment horizontal="right" vertical="center" wrapText="1"/>
    </xf>
    <xf numFmtId="4" fontId="24" fillId="17" borderId="123" xfId="0" applyNumberFormat="1" applyFont="1" applyFill="1" applyBorder="1" applyAlignment="1">
      <alignment horizontal="right" vertical="center" wrapText="1"/>
    </xf>
    <xf numFmtId="4" fontId="24" fillId="0" borderId="116" xfId="0" applyNumberFormat="1" applyFont="1" applyBorder="1" applyAlignment="1">
      <alignment horizontal="right" vertical="center" wrapText="1"/>
    </xf>
    <xf numFmtId="4" fontId="24" fillId="17" borderId="124" xfId="0" applyNumberFormat="1" applyFont="1" applyFill="1" applyBorder="1" applyAlignment="1">
      <alignment horizontal="right" vertical="center" wrapText="1"/>
    </xf>
    <xf numFmtId="4" fontId="24" fillId="0" borderId="115" xfId="0" applyNumberFormat="1" applyFont="1" applyBorder="1" applyAlignment="1">
      <alignment horizontal="right" vertical="center" wrapText="1"/>
    </xf>
    <xf numFmtId="4" fontId="23" fillId="17" borderId="120" xfId="0" applyNumberFormat="1" applyFont="1" applyFill="1" applyBorder="1" applyAlignment="1">
      <alignment horizontal="right" vertical="center" wrapText="1"/>
    </xf>
    <xf numFmtId="4" fontId="23" fillId="0" borderId="62" xfId="0" applyNumberFormat="1" applyFont="1" applyBorder="1" applyAlignment="1">
      <alignment horizontal="right" vertical="center" wrapText="1"/>
    </xf>
    <xf numFmtId="4" fontId="26" fillId="17" borderId="120" xfId="0" applyNumberFormat="1" applyFont="1" applyFill="1" applyBorder="1" applyAlignment="1">
      <alignment horizontal="right" vertical="center" wrapText="1"/>
    </xf>
    <xf numFmtId="4" fontId="24" fillId="17" borderId="125" xfId="0" applyNumberFormat="1" applyFont="1" applyFill="1" applyBorder="1" applyAlignment="1">
      <alignment horizontal="right" vertical="center" wrapText="1"/>
    </xf>
    <xf numFmtId="4" fontId="24" fillId="0" borderId="126" xfId="0" applyNumberFormat="1" applyFont="1" applyBorder="1" applyAlignment="1">
      <alignment horizontal="right" vertical="center" wrapText="1"/>
    </xf>
    <xf numFmtId="4" fontId="23" fillId="17" borderId="127" xfId="0" applyNumberFormat="1" applyFont="1" applyFill="1" applyBorder="1" applyAlignment="1">
      <alignment horizontal="right" vertical="center" wrapText="1"/>
    </xf>
    <xf numFmtId="4" fontId="23" fillId="0" borderId="59" xfId="0" applyNumberFormat="1" applyFont="1" applyBorder="1" applyAlignment="1">
      <alignment horizontal="right" vertical="center" wrapText="1"/>
    </xf>
    <xf numFmtId="4" fontId="23" fillId="17" borderId="124" xfId="0" applyNumberFormat="1" applyFont="1" applyFill="1" applyBorder="1" applyAlignment="1">
      <alignment horizontal="right" vertical="center" wrapText="1"/>
    </xf>
    <xf numFmtId="4" fontId="23" fillId="0" borderId="115" xfId="0" applyNumberFormat="1" applyFont="1" applyBorder="1" applyAlignment="1">
      <alignment horizontal="right" vertical="center" wrapText="1"/>
    </xf>
    <xf numFmtId="4" fontId="23" fillId="19" borderId="127" xfId="0" applyNumberFormat="1" applyFont="1" applyFill="1" applyBorder="1" applyAlignment="1">
      <alignment horizontal="right" vertical="center" wrapText="1"/>
    </xf>
    <xf numFmtId="4" fontId="23" fillId="19" borderId="59" xfId="0" applyNumberFormat="1" applyFont="1" applyFill="1" applyBorder="1" applyAlignment="1">
      <alignment horizontal="right" vertical="center" wrapText="1"/>
    </xf>
    <xf numFmtId="4" fontId="22" fillId="0" borderId="0" xfId="0" applyNumberFormat="1" applyFont="1" applyAlignment="1"/>
    <xf numFmtId="4" fontId="21" fillId="0" borderId="0" xfId="0" applyNumberFormat="1" applyFont="1" applyAlignment="1">
      <alignment horizontal="center"/>
    </xf>
    <xf numFmtId="4" fontId="0" fillId="0" borderId="0" xfId="0" applyNumberFormat="1" applyFill="1"/>
    <xf numFmtId="4" fontId="23" fillId="34" borderId="128" xfId="0" applyNumberFormat="1" applyFont="1" applyFill="1" applyBorder="1" applyAlignment="1">
      <alignment horizontal="center" vertical="center"/>
    </xf>
    <xf numFmtId="4" fontId="20" fillId="0" borderId="0" xfId="0" applyNumberFormat="1" applyFont="1" applyAlignment="1"/>
    <xf numFmtId="4" fontId="24" fillId="0" borderId="0" xfId="0" applyNumberFormat="1" applyFont="1" applyFill="1" applyBorder="1" applyAlignment="1"/>
    <xf numFmtId="4" fontId="23" fillId="0" borderId="128" xfId="0" applyNumberFormat="1" applyFont="1" applyFill="1" applyBorder="1" applyAlignment="1">
      <alignment horizontal="center" vertical="center"/>
    </xf>
    <xf numFmtId="4" fontId="24" fillId="0" borderId="0" xfId="0" applyNumberFormat="1" applyFont="1" applyBorder="1" applyAlignment="1"/>
    <xf numFmtId="4" fontId="24" fillId="17" borderId="129" xfId="0" applyNumberFormat="1" applyFont="1" applyFill="1" applyBorder="1" applyAlignment="1">
      <alignment horizontal="right" vertical="center" wrapText="1"/>
    </xf>
    <xf numFmtId="4" fontId="24" fillId="34" borderId="130" xfId="0" applyNumberFormat="1" applyFont="1" applyFill="1" applyBorder="1" applyAlignment="1">
      <alignment horizontal="right" vertical="center" wrapText="1"/>
    </xf>
    <xf numFmtId="4" fontId="24" fillId="0" borderId="130" xfId="0" applyNumberFormat="1" applyFont="1" applyBorder="1" applyAlignment="1">
      <alignment horizontal="right" vertical="center" wrapText="1"/>
    </xf>
    <xf numFmtId="4" fontId="24" fillId="0" borderId="131" xfId="0" applyNumberFormat="1" applyFont="1" applyBorder="1" applyAlignment="1">
      <alignment horizontal="right" vertical="center" wrapText="1"/>
    </xf>
    <xf numFmtId="0" fontId="24" fillId="32" borderId="52" xfId="34" applyFont="1" applyFill="1" applyBorder="1" applyAlignment="1">
      <alignment vertical="center"/>
    </xf>
    <xf numFmtId="4" fontId="45" fillId="0" borderId="133" xfId="30" applyNumberFormat="1" applyFont="1" applyFill="1" applyBorder="1" applyAlignment="1">
      <alignment horizontal="center" vertical="center" wrapText="1"/>
    </xf>
    <xf numFmtId="0" fontId="46" fillId="0" borderId="132" xfId="34" applyFont="1" applyBorder="1" applyAlignment="1">
      <alignment horizontal="center" vertical="center" wrapText="1"/>
    </xf>
    <xf numFmtId="49" fontId="24" fillId="0" borderId="133" xfId="34" applyNumberFormat="1" applyFont="1" applyBorder="1" applyAlignment="1">
      <alignment horizontal="center" vertical="center" wrapText="1"/>
    </xf>
    <xf numFmtId="0" fontId="45" fillId="0" borderId="133" xfId="30" applyFont="1" applyBorder="1" applyAlignment="1">
      <alignment horizontal="left" vertical="center" wrapText="1"/>
    </xf>
    <xf numFmtId="4" fontId="47" fillId="35" borderId="134" xfId="30" applyNumberFormat="1" applyFont="1" applyFill="1" applyBorder="1" applyAlignment="1">
      <alignment horizontal="right" vertical="center" wrapText="1"/>
    </xf>
    <xf numFmtId="4" fontId="42" fillId="34" borderId="134" xfId="30" applyNumberFormat="1" applyFont="1" applyFill="1" applyBorder="1" applyAlignment="1">
      <alignment vertical="center" wrapText="1"/>
    </xf>
    <xf numFmtId="4" fontId="23" fillId="34" borderId="135" xfId="30" applyNumberFormat="1" applyFont="1" applyFill="1" applyBorder="1" applyAlignment="1">
      <alignment vertical="center" wrapText="1"/>
    </xf>
    <xf numFmtId="4" fontId="23" fillId="34" borderId="136" xfId="30" applyNumberFormat="1" applyFont="1" applyFill="1" applyBorder="1" applyAlignment="1">
      <alignment vertical="center" wrapText="1"/>
    </xf>
    <xf numFmtId="4" fontId="23" fillId="34" borderId="137" xfId="30" applyNumberFormat="1" applyFont="1" applyFill="1" applyBorder="1" applyAlignment="1">
      <alignment vertical="center" wrapText="1"/>
    </xf>
    <xf numFmtId="4" fontId="23" fillId="34" borderId="138" xfId="30" applyNumberFormat="1" applyFont="1" applyFill="1" applyBorder="1" applyAlignment="1">
      <alignment vertical="center" wrapText="1"/>
    </xf>
    <xf numFmtId="4" fontId="23" fillId="34" borderId="139" xfId="30" applyNumberFormat="1" applyFont="1" applyFill="1" applyBorder="1" applyAlignment="1">
      <alignment vertical="center" wrapText="1"/>
    </xf>
    <xf numFmtId="49" fontId="45" fillId="0" borderId="114" xfId="34" applyNumberFormat="1" applyFont="1" applyFill="1" applyBorder="1" applyAlignment="1">
      <alignment horizontal="center" vertical="center" wrapText="1"/>
    </xf>
    <xf numFmtId="0" fontId="45" fillId="0" borderId="55" xfId="34" applyFont="1" applyBorder="1" applyAlignment="1">
      <alignment horizontal="center" vertical="center" wrapText="1"/>
    </xf>
    <xf numFmtId="0" fontId="24" fillId="0" borderId="55" xfId="34" applyFont="1" applyBorder="1" applyAlignment="1">
      <alignment horizontal="center" vertical="center" wrapText="1"/>
    </xf>
    <xf numFmtId="49" fontId="24" fillId="0" borderId="55" xfId="34" applyNumberFormat="1" applyFont="1" applyFill="1" applyBorder="1" applyAlignment="1">
      <alignment horizontal="center" vertical="center" wrapText="1"/>
    </xf>
    <xf numFmtId="0" fontId="45" fillId="0" borderId="99" xfId="30" applyFont="1" applyBorder="1" applyAlignment="1">
      <alignment horizontal="left" vertical="center" wrapText="1"/>
    </xf>
    <xf numFmtId="4" fontId="24" fillId="36" borderId="140" xfId="30" applyNumberFormat="1" applyFont="1" applyFill="1" applyBorder="1" applyAlignment="1">
      <alignment vertical="center" wrapText="1"/>
    </xf>
    <xf numFmtId="4" fontId="45" fillId="0" borderId="140" xfId="30" applyNumberFormat="1" applyFont="1" applyFill="1" applyBorder="1" applyAlignment="1">
      <alignment vertical="center" wrapText="1"/>
    </xf>
    <xf numFmtId="4" fontId="23" fillId="34" borderId="141" xfId="30" applyNumberFormat="1" applyFont="1" applyFill="1" applyBorder="1" applyAlignment="1">
      <alignment vertical="center" wrapText="1"/>
    </xf>
    <xf numFmtId="0" fontId="23" fillId="4" borderId="29" xfId="0" applyFont="1" applyFill="1" applyBorder="1" applyAlignment="1">
      <alignment vertical="center"/>
    </xf>
    <xf numFmtId="0" fontId="23" fillId="4" borderId="29" xfId="0" applyFont="1" applyFill="1" applyBorder="1" applyAlignment="1">
      <alignment horizontal="center" vertical="center"/>
    </xf>
    <xf numFmtId="0" fontId="23" fillId="4" borderId="14" xfId="0" applyFont="1" applyFill="1" applyBorder="1" applyAlignment="1">
      <alignment horizontal="center" vertical="center"/>
    </xf>
    <xf numFmtId="4" fontId="23" fillId="4" borderId="40" xfId="0" applyNumberFormat="1" applyFont="1" applyFill="1" applyBorder="1" applyAlignment="1">
      <alignment vertical="center"/>
    </xf>
    <xf numFmtId="4" fontId="23" fillId="4" borderId="142" xfId="0" applyNumberFormat="1" applyFont="1" applyFill="1" applyBorder="1" applyAlignment="1">
      <alignment vertical="center"/>
    </xf>
    <xf numFmtId="4" fontId="23" fillId="4" borderId="143" xfId="0" applyNumberFormat="1" applyFont="1" applyFill="1" applyBorder="1" applyAlignment="1">
      <alignment vertical="center"/>
    </xf>
    <xf numFmtId="4" fontId="23" fillId="4" borderId="144" xfId="0" applyNumberFormat="1" applyFont="1" applyFill="1" applyBorder="1" applyAlignment="1">
      <alignment vertical="center"/>
    </xf>
    <xf numFmtId="49" fontId="23" fillId="0" borderId="145" xfId="0" applyNumberFormat="1" applyFont="1" applyBorder="1" applyAlignment="1">
      <alignment horizontal="center" vertical="center"/>
    </xf>
    <xf numFmtId="0" fontId="23" fillId="0" borderId="146" xfId="0" applyFont="1" applyBorder="1" applyAlignment="1">
      <alignment horizontal="center" vertical="center"/>
    </xf>
    <xf numFmtId="0" fontId="23" fillId="0" borderId="147" xfId="0" applyFont="1" applyBorder="1" applyAlignment="1">
      <alignment horizontal="center" vertical="center"/>
    </xf>
    <xf numFmtId="0" fontId="23" fillId="25" borderId="71" xfId="0" applyFont="1" applyFill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3" fillId="4" borderId="35" xfId="33" applyFont="1" applyFill="1" applyBorder="1" applyAlignment="1">
      <alignment vertical="center" wrapText="1"/>
    </xf>
    <xf numFmtId="4" fontId="23" fillId="4" borderId="66" xfId="34" applyNumberFormat="1" applyFont="1" applyFill="1" applyBorder="1" applyAlignment="1">
      <alignment vertical="center" wrapText="1"/>
    </xf>
    <xf numFmtId="0" fontId="23" fillId="4" borderId="24" xfId="34" applyFont="1" applyFill="1" applyBorder="1"/>
    <xf numFmtId="4" fontId="42" fillId="37" borderId="134" xfId="30" applyNumberFormat="1" applyFont="1" applyFill="1" applyBorder="1" applyAlignment="1">
      <alignment vertical="center" wrapText="1"/>
    </xf>
    <xf numFmtId="4" fontId="23" fillId="37" borderId="135" xfId="30" applyNumberFormat="1" applyFont="1" applyFill="1" applyBorder="1" applyAlignment="1">
      <alignment vertical="center" wrapText="1"/>
    </xf>
    <xf numFmtId="4" fontId="23" fillId="37" borderId="136" xfId="30" applyNumberFormat="1" applyFont="1" applyFill="1" applyBorder="1" applyAlignment="1">
      <alignment vertical="center" wrapText="1"/>
    </xf>
    <xf numFmtId="4" fontId="23" fillId="37" borderId="137" xfId="30" applyNumberFormat="1" applyFont="1" applyFill="1" applyBorder="1" applyAlignment="1">
      <alignment vertical="center" wrapText="1"/>
    </xf>
    <xf numFmtId="4" fontId="23" fillId="37" borderId="141" xfId="30" applyNumberFormat="1" applyFont="1" applyFill="1" applyBorder="1" applyAlignment="1">
      <alignment vertical="center" wrapText="1"/>
    </xf>
    <xf numFmtId="4" fontId="23" fillId="37" borderId="138" xfId="30" applyNumberFormat="1" applyFont="1" applyFill="1" applyBorder="1" applyAlignment="1">
      <alignment vertical="center" wrapText="1"/>
    </xf>
    <xf numFmtId="4" fontId="23" fillId="37" borderId="139" xfId="30" applyNumberFormat="1" applyFont="1" applyFill="1" applyBorder="1" applyAlignment="1">
      <alignment vertical="center" wrapText="1"/>
    </xf>
    <xf numFmtId="166" fontId="47" fillId="31" borderId="71" xfId="30" applyNumberFormat="1" applyFont="1" applyFill="1" applyBorder="1" applyAlignment="1">
      <alignment horizontal="right" vertical="center" wrapText="1"/>
    </xf>
    <xf numFmtId="4" fontId="23" fillId="17" borderId="148" xfId="0" applyNumberFormat="1" applyFont="1" applyFill="1" applyBorder="1" applyAlignment="1">
      <alignment horizontal="right" vertical="center" wrapText="1"/>
    </xf>
    <xf numFmtId="4" fontId="23" fillId="34" borderId="33" xfId="0" applyNumberFormat="1" applyFont="1" applyFill="1" applyBorder="1" applyAlignment="1">
      <alignment horizontal="right" vertical="center" wrapText="1"/>
    </xf>
    <xf numFmtId="4" fontId="23" fillId="0" borderId="33" xfId="0" applyNumberFormat="1" applyFont="1" applyBorder="1" applyAlignment="1">
      <alignment horizontal="right" vertical="center" wrapText="1"/>
    </xf>
    <xf numFmtId="4" fontId="23" fillId="0" borderId="63" xfId="0" applyNumberFormat="1" applyFont="1" applyBorder="1" applyAlignment="1">
      <alignment horizontal="right" vertical="center" wrapText="1"/>
    </xf>
    <xf numFmtId="0" fontId="20" fillId="24" borderId="48" xfId="0" applyFont="1" applyFill="1" applyBorder="1"/>
    <xf numFmtId="4" fontId="23" fillId="24" borderId="149" xfId="0" applyNumberFormat="1" applyFont="1" applyFill="1" applyBorder="1" applyAlignment="1">
      <alignment vertical="center"/>
    </xf>
    <xf numFmtId="4" fontId="23" fillId="24" borderId="50" xfId="0" applyNumberFormat="1" applyFont="1" applyFill="1" applyBorder="1" applyAlignment="1">
      <alignment vertical="center"/>
    </xf>
    <xf numFmtId="4" fontId="23" fillId="24" borderId="51" xfId="0" applyNumberFormat="1" applyFont="1" applyFill="1" applyBorder="1" applyAlignment="1">
      <alignment vertical="center"/>
    </xf>
    <xf numFmtId="0" fontId="24" fillId="0" borderId="91" xfId="0" applyFont="1" applyBorder="1" applyAlignment="1">
      <alignment horizontal="justify" vertical="center" wrapText="1"/>
    </xf>
    <xf numFmtId="4" fontId="24" fillId="0" borderId="62" xfId="0" applyNumberFormat="1" applyFont="1" applyFill="1" applyBorder="1" applyAlignment="1">
      <alignment horizontal="right" vertical="center" wrapText="1"/>
    </xf>
    <xf numFmtId="0" fontId="24" fillId="0" borderId="150" xfId="0" applyFont="1" applyBorder="1" applyAlignment="1">
      <alignment horizontal="justify" vertical="center" wrapText="1"/>
    </xf>
    <xf numFmtId="0" fontId="23" fillId="0" borderId="58" xfId="0" applyFont="1" applyBorder="1" applyAlignment="1">
      <alignment horizontal="justify" vertical="center" wrapText="1"/>
    </xf>
    <xf numFmtId="0" fontId="23" fillId="0" borderId="150" xfId="0" applyFont="1" applyBorder="1" applyAlignment="1">
      <alignment horizontal="justify" vertical="center" wrapText="1"/>
    </xf>
    <xf numFmtId="0" fontId="23" fillId="19" borderId="58" xfId="0" applyFont="1" applyFill="1" applyBorder="1" applyAlignment="1">
      <alignment horizontal="justify" vertical="center" wrapText="1"/>
    </xf>
    <xf numFmtId="0" fontId="23" fillId="0" borderId="151" xfId="0" applyFont="1" applyBorder="1" applyAlignment="1">
      <alignment horizontal="justify" vertical="center" wrapText="1"/>
    </xf>
    <xf numFmtId="0" fontId="24" fillId="0" borderId="91" xfId="0" applyFont="1" applyFill="1" applyBorder="1" applyAlignment="1">
      <alignment horizontal="justify" vertical="center" wrapText="1"/>
    </xf>
    <xf numFmtId="0" fontId="24" fillId="0" borderId="152" xfId="0" applyFont="1" applyFill="1" applyBorder="1" applyAlignment="1">
      <alignment horizontal="justify" vertical="center" wrapText="1"/>
    </xf>
    <xf numFmtId="0" fontId="23" fillId="0" borderId="153" xfId="0" applyFont="1" applyFill="1" applyBorder="1" applyAlignment="1">
      <alignment horizontal="justify" vertical="center" wrapText="1"/>
    </xf>
    <xf numFmtId="0" fontId="26" fillId="0" borderId="91" xfId="0" applyFont="1" applyFill="1" applyBorder="1" applyAlignment="1">
      <alignment horizontal="justify" vertical="center" wrapText="1"/>
    </xf>
    <xf numFmtId="0" fontId="24" fillId="0" borderId="154" xfId="0" applyFont="1" applyFill="1" applyBorder="1" applyAlignment="1">
      <alignment horizontal="justify" vertical="center" wrapText="1"/>
    </xf>
    <xf numFmtId="0" fontId="24" fillId="0" borderId="155" xfId="0" applyFont="1" applyFill="1" applyBorder="1" applyAlignment="1">
      <alignment horizontal="justify" vertical="center" wrapText="1"/>
    </xf>
    <xf numFmtId="0" fontId="24" fillId="0" borderId="151" xfId="0" applyFont="1" applyFill="1" applyBorder="1" applyAlignment="1">
      <alignment horizontal="justify" vertical="center" wrapText="1"/>
    </xf>
    <xf numFmtId="0" fontId="23" fillId="0" borderId="89" xfId="0" applyFont="1" applyFill="1" applyBorder="1" applyAlignment="1">
      <alignment horizontal="justify" vertical="center" wrapText="1"/>
    </xf>
    <xf numFmtId="0" fontId="24" fillId="0" borderId="0" xfId="0" applyFont="1" applyAlignment="1">
      <alignment horizontal="left" vertical="center" wrapText="1"/>
    </xf>
    <xf numFmtId="0" fontId="24" fillId="0" borderId="43" xfId="34" applyFont="1" applyFill="1" applyBorder="1" applyAlignment="1">
      <alignment vertical="center"/>
    </xf>
    <xf numFmtId="0" fontId="23" fillId="25" borderId="48" xfId="0" applyFont="1" applyFill="1" applyBorder="1" applyAlignment="1">
      <alignment horizontal="center" vertical="center"/>
    </xf>
    <xf numFmtId="4" fontId="23" fillId="34" borderId="156" xfId="0" applyNumberFormat="1" applyFont="1" applyFill="1" applyBorder="1" applyAlignment="1">
      <alignment horizontal="center" vertical="center"/>
    </xf>
    <xf numFmtId="0" fontId="23" fillId="0" borderId="157" xfId="0" applyFont="1" applyBorder="1" applyAlignment="1">
      <alignment horizontal="center" vertical="center"/>
    </xf>
    <xf numFmtId="0" fontId="23" fillId="0" borderId="158" xfId="0" applyFont="1" applyBorder="1" applyAlignment="1">
      <alignment horizontal="center" vertical="center"/>
    </xf>
    <xf numFmtId="4" fontId="24" fillId="34" borderId="159" xfId="0" applyNumberFormat="1" applyFont="1" applyFill="1" applyBorder="1" applyAlignment="1">
      <alignment horizontal="right" vertical="center" wrapText="1"/>
    </xf>
    <xf numFmtId="4" fontId="24" fillId="0" borderId="159" xfId="0" applyNumberFormat="1" applyFont="1" applyBorder="1" applyAlignment="1">
      <alignment horizontal="right" vertical="center" wrapText="1"/>
    </xf>
    <xf numFmtId="4" fontId="24" fillId="0" borderId="160" xfId="0" applyNumberFormat="1" applyFont="1" applyBorder="1" applyAlignment="1">
      <alignment horizontal="right" vertical="center" wrapText="1"/>
    </xf>
    <xf numFmtId="4" fontId="26" fillId="34" borderId="20" xfId="0" applyNumberFormat="1" applyFont="1" applyFill="1" applyBorder="1" applyAlignment="1">
      <alignment horizontal="right" vertical="center" wrapText="1"/>
    </xf>
    <xf numFmtId="4" fontId="26" fillId="0" borderId="20" xfId="0" applyNumberFormat="1" applyFont="1" applyBorder="1" applyAlignment="1">
      <alignment horizontal="right" vertical="center" wrapText="1"/>
    </xf>
    <xf numFmtId="4" fontId="26" fillId="0" borderId="62" xfId="0" applyNumberFormat="1" applyFont="1" applyBorder="1" applyAlignment="1">
      <alignment horizontal="right" vertical="center" wrapText="1"/>
    </xf>
    <xf numFmtId="10" fontId="23" fillId="0" borderId="0" xfId="0" applyNumberFormat="1" applyFont="1" applyAlignment="1">
      <alignment horizontal="left" vertical="center" wrapText="1"/>
    </xf>
    <xf numFmtId="0" fontId="24" fillId="0" borderId="29" xfId="0" applyFont="1" applyBorder="1" applyAlignment="1">
      <alignment horizontal="center" vertical="center"/>
    </xf>
    <xf numFmtId="49" fontId="23" fillId="28" borderId="60" xfId="0" applyNumberFormat="1" applyFont="1" applyFill="1" applyBorder="1" applyAlignment="1">
      <alignment horizontal="center" vertical="center"/>
    </xf>
    <xf numFmtId="49" fontId="23" fillId="4" borderId="60" xfId="0" applyNumberFormat="1" applyFont="1" applyFill="1" applyBorder="1" applyAlignment="1">
      <alignment horizontal="center" vertical="center"/>
    </xf>
    <xf numFmtId="0" fontId="24" fillId="0" borderId="52" xfId="51" applyFont="1" applyFill="1" applyBorder="1" applyAlignment="1">
      <alignment horizontal="left" vertical="center" wrapText="1"/>
    </xf>
    <xf numFmtId="4" fontId="53" fillId="34" borderId="52" xfId="51" applyNumberFormat="1" applyFont="1" applyFill="1" applyBorder="1" applyAlignment="1">
      <alignment horizontal="right" vertical="center" wrapText="1"/>
    </xf>
    <xf numFmtId="0" fontId="24" fillId="32" borderId="52" xfId="51" applyFont="1" applyFill="1" applyBorder="1" applyAlignment="1">
      <alignment vertical="center" wrapText="1"/>
    </xf>
    <xf numFmtId="0" fontId="24" fillId="32" borderId="52" xfId="51" applyFont="1" applyFill="1" applyBorder="1" applyAlignment="1">
      <alignment wrapText="1"/>
    </xf>
    <xf numFmtId="0" fontId="24" fillId="0" borderId="52" xfId="51" applyFont="1" applyBorder="1" applyAlignment="1">
      <alignment vertical="center" wrapText="1"/>
    </xf>
    <xf numFmtId="0" fontId="24" fillId="0" borderId="52" xfId="51" applyFont="1" applyFill="1" applyBorder="1" applyAlignment="1">
      <alignment vertical="center" wrapText="1"/>
    </xf>
    <xf numFmtId="0" fontId="24" fillId="0" borderId="52" xfId="51" applyFont="1" applyFill="1" applyBorder="1" applyAlignment="1">
      <alignment wrapText="1"/>
    </xf>
    <xf numFmtId="4" fontId="53" fillId="33" borderId="20" xfId="51" applyNumberFormat="1" applyFont="1" applyFill="1" applyBorder="1" applyAlignment="1">
      <alignment vertical="center" wrapText="1"/>
    </xf>
    <xf numFmtId="4" fontId="53" fillId="34" borderId="20" xfId="51" applyNumberFormat="1" applyFont="1" applyFill="1" applyBorder="1" applyAlignment="1">
      <alignment vertical="center" wrapText="1"/>
    </xf>
    <xf numFmtId="0" fontId="26" fillId="0" borderId="52" xfId="51" applyFont="1" applyFill="1" applyBorder="1" applyAlignment="1">
      <alignment horizontal="left" vertical="center" wrapText="1"/>
    </xf>
    <xf numFmtId="4" fontId="53" fillId="34" borderId="52" xfId="51" applyNumberFormat="1" applyFont="1" applyFill="1" applyBorder="1" applyAlignment="1">
      <alignment horizontal="right" vertical="center"/>
    </xf>
    <xf numFmtId="4" fontId="53" fillId="0" borderId="52" xfId="51" applyNumberFormat="1" applyFont="1" applyFill="1" applyBorder="1" applyAlignment="1">
      <alignment horizontal="right" vertical="center"/>
    </xf>
    <xf numFmtId="4" fontId="24" fillId="0" borderId="20" xfId="0" applyNumberFormat="1" applyFont="1" applyBorder="1" applyAlignment="1">
      <alignment horizontal="right" vertical="center"/>
    </xf>
    <xf numFmtId="4" fontId="24" fillId="0" borderId="62" xfId="0" applyNumberFormat="1" applyFont="1" applyBorder="1" applyAlignment="1">
      <alignment horizontal="right" vertical="center"/>
    </xf>
    <xf numFmtId="0" fontId="23" fillId="0" borderId="28" xfId="0" applyFont="1" applyFill="1" applyBorder="1" applyAlignment="1">
      <alignment horizontal="center" vertical="center"/>
    </xf>
    <xf numFmtId="0" fontId="24" fillId="0" borderId="43" xfId="34" applyFont="1" applyFill="1" applyBorder="1" applyAlignment="1">
      <alignment vertical="center" wrapText="1"/>
    </xf>
    <xf numFmtId="0" fontId="24" fillId="0" borderId="35" xfId="34" applyFont="1" applyFill="1" applyBorder="1" applyAlignment="1">
      <alignment vertical="center" wrapText="1"/>
    </xf>
    <xf numFmtId="4" fontId="23" fillId="4" borderId="91" xfId="0" applyNumberFormat="1" applyFont="1" applyFill="1" applyBorder="1" applyAlignment="1">
      <alignment vertical="center"/>
    </xf>
    <xf numFmtId="4" fontId="23" fillId="4" borderId="169" xfId="0" applyNumberFormat="1" applyFont="1" applyFill="1" applyBorder="1" applyAlignment="1">
      <alignment vertical="center"/>
    </xf>
    <xf numFmtId="4" fontId="24" fillId="0" borderId="63" xfId="0" applyNumberFormat="1" applyFont="1" applyBorder="1" applyAlignment="1">
      <alignment vertical="center"/>
    </xf>
    <xf numFmtId="4" fontId="23" fillId="4" borderId="170" xfId="0" applyNumberFormat="1" applyFont="1" applyFill="1" applyBorder="1" applyAlignment="1">
      <alignment vertical="center"/>
    </xf>
    <xf numFmtId="4" fontId="24" fillId="0" borderId="62" xfId="0" applyNumberFormat="1" applyFont="1" applyBorder="1" applyAlignment="1">
      <alignment vertical="center" wrapText="1"/>
    </xf>
    <xf numFmtId="0" fontId="20" fillId="0" borderId="0" xfId="0" applyFont="1" applyFill="1"/>
    <xf numFmtId="0" fontId="20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4" fontId="23" fillId="34" borderId="48" xfId="0" applyNumberFormat="1" applyFont="1" applyFill="1" applyBorder="1" applyAlignment="1">
      <alignment horizontal="center" vertical="center"/>
    </xf>
    <xf numFmtId="0" fontId="23" fillId="0" borderId="171" xfId="0" applyFont="1" applyBorder="1" applyAlignment="1">
      <alignment horizontal="center" vertical="center"/>
    </xf>
    <xf numFmtId="49" fontId="23" fillId="39" borderId="46" xfId="34" applyNumberFormat="1" applyFont="1" applyFill="1" applyBorder="1" applyAlignment="1">
      <alignment horizontal="center" vertical="center" wrapText="1"/>
    </xf>
    <xf numFmtId="49" fontId="23" fillId="39" borderId="97" xfId="34" applyNumberFormat="1" applyFont="1" applyFill="1" applyBorder="1" applyAlignment="1">
      <alignment horizontal="center" vertical="center" wrapText="1"/>
    </xf>
    <xf numFmtId="49" fontId="23" fillId="39" borderId="45" xfId="34" applyNumberFormat="1" applyFont="1" applyFill="1" applyBorder="1" applyAlignment="1">
      <alignment horizontal="center" vertical="center" wrapText="1"/>
    </xf>
    <xf numFmtId="49" fontId="23" fillId="39" borderId="45" xfId="34" applyNumberFormat="1" applyFont="1" applyFill="1" applyBorder="1" applyAlignment="1">
      <alignment horizontal="center" vertical="center"/>
    </xf>
    <xf numFmtId="49" fontId="23" fillId="39" borderId="92" xfId="34" applyNumberFormat="1" applyFont="1" applyFill="1" applyBorder="1" applyAlignment="1">
      <alignment horizontal="center" vertical="center"/>
    </xf>
    <xf numFmtId="49" fontId="23" fillId="39" borderId="44" xfId="34" applyNumberFormat="1" applyFont="1" applyFill="1" applyBorder="1" applyAlignment="1">
      <alignment horizontal="center" vertical="center" wrapText="1"/>
    </xf>
    <xf numFmtId="49" fontId="23" fillId="39" borderId="92" xfId="34" applyNumberFormat="1" applyFont="1" applyFill="1" applyBorder="1" applyAlignment="1">
      <alignment horizontal="center" vertical="center" wrapText="1"/>
    </xf>
    <xf numFmtId="49" fontId="23" fillId="39" borderId="118" xfId="34" applyNumberFormat="1" applyFont="1" applyFill="1" applyBorder="1" applyAlignment="1">
      <alignment horizontal="center" vertical="center" wrapText="1"/>
    </xf>
    <xf numFmtId="49" fontId="23" fillId="39" borderId="97" xfId="34" applyNumberFormat="1" applyFont="1" applyFill="1" applyBorder="1" applyAlignment="1">
      <alignment vertical="center" wrapText="1"/>
    </xf>
    <xf numFmtId="49" fontId="23" fillId="39" borderId="97" xfId="34" applyNumberFormat="1" applyFont="1" applyFill="1" applyBorder="1" applyAlignment="1">
      <alignment horizontal="center" vertical="center"/>
    </xf>
    <xf numFmtId="49" fontId="23" fillId="39" borderId="92" xfId="33" applyNumberFormat="1" applyFont="1" applyFill="1" applyBorder="1" applyAlignment="1">
      <alignment horizontal="center"/>
    </xf>
    <xf numFmtId="49" fontId="23" fillId="39" borderId="46" xfId="33" applyNumberFormat="1" applyFont="1" applyFill="1" applyBorder="1" applyAlignment="1">
      <alignment horizontal="center" vertical="center" wrapText="1"/>
    </xf>
    <xf numFmtId="49" fontId="23" fillId="39" borderId="47" xfId="33" applyNumberFormat="1" applyFont="1" applyFill="1" applyBorder="1" applyAlignment="1">
      <alignment horizontal="center" vertical="center" wrapText="1"/>
    </xf>
    <xf numFmtId="49" fontId="23" fillId="39" borderId="45" xfId="33" applyNumberFormat="1" applyFont="1" applyFill="1" applyBorder="1" applyAlignment="1">
      <alignment horizontal="center" vertical="center" wrapText="1"/>
    </xf>
    <xf numFmtId="49" fontId="23" fillId="39" borderId="96" xfId="34" applyNumberFormat="1" applyFont="1" applyFill="1" applyBorder="1" applyAlignment="1">
      <alignment horizontal="center" vertical="center"/>
    </xf>
    <xf numFmtId="49" fontId="23" fillId="39" borderId="44" xfId="34" applyNumberFormat="1" applyFont="1" applyFill="1" applyBorder="1" applyAlignment="1">
      <alignment horizontal="center" vertical="center"/>
    </xf>
    <xf numFmtId="49" fontId="23" fillId="39" borderId="94" xfId="34" applyNumberFormat="1" applyFont="1" applyFill="1" applyBorder="1" applyAlignment="1">
      <alignment horizontal="center" vertical="center"/>
    </xf>
    <xf numFmtId="49" fontId="23" fillId="39" borderId="96" xfId="33" applyNumberFormat="1" applyFont="1" applyFill="1" applyBorder="1" applyAlignment="1">
      <alignment horizontal="center" vertical="center" wrapText="1"/>
    </xf>
    <xf numFmtId="49" fontId="23" fillId="39" borderId="92" xfId="33" applyNumberFormat="1" applyFont="1" applyFill="1" applyBorder="1" applyAlignment="1">
      <alignment horizontal="center" vertical="center" wrapText="1"/>
    </xf>
    <xf numFmtId="49" fontId="23" fillId="39" borderId="95" xfId="33" applyNumberFormat="1" applyFont="1" applyFill="1" applyBorder="1" applyAlignment="1">
      <alignment horizontal="center" vertical="center"/>
    </xf>
    <xf numFmtId="49" fontId="23" fillId="39" borderId="85" xfId="33" applyNumberFormat="1" applyFont="1" applyFill="1" applyBorder="1" applyAlignment="1">
      <alignment horizontal="center" vertical="center"/>
    </xf>
    <xf numFmtId="49" fontId="23" fillId="39" borderId="118" xfId="33" applyNumberFormat="1" applyFont="1" applyFill="1" applyBorder="1" applyAlignment="1">
      <alignment horizontal="center" vertical="center"/>
    </xf>
    <xf numFmtId="49" fontId="23" fillId="39" borderId="168" xfId="34" applyNumberFormat="1" applyFont="1" applyFill="1" applyBorder="1" applyAlignment="1">
      <alignment horizontal="center" vertical="center" wrapText="1"/>
    </xf>
    <xf numFmtId="49" fontId="23" fillId="39" borderId="22" xfId="34" applyNumberFormat="1" applyFont="1" applyFill="1" applyBorder="1" applyAlignment="1">
      <alignment horizontal="center" vertical="center" wrapText="1"/>
    </xf>
    <xf numFmtId="49" fontId="23" fillId="39" borderId="117" xfId="34" applyNumberFormat="1" applyFont="1" applyFill="1" applyBorder="1" applyAlignment="1">
      <alignment horizontal="center" vertical="center" wrapText="1"/>
    </xf>
    <xf numFmtId="49" fontId="23" fillId="39" borderId="118" xfId="34" applyNumberFormat="1" applyFont="1" applyFill="1" applyBorder="1" applyAlignment="1">
      <alignment horizontal="center" vertical="center"/>
    </xf>
    <xf numFmtId="49" fontId="23" fillId="39" borderId="46" xfId="34" applyNumberFormat="1" applyFont="1" applyFill="1" applyBorder="1" applyAlignment="1">
      <alignment horizontal="center" vertical="center"/>
    </xf>
    <xf numFmtId="49" fontId="23" fillId="39" borderId="46" xfId="34" applyNumberFormat="1" applyFont="1" applyFill="1" applyBorder="1" applyAlignment="1">
      <alignment horizontal="center"/>
    </xf>
    <xf numFmtId="4" fontId="23" fillId="39" borderId="96" xfId="34" applyNumberFormat="1" applyFont="1" applyFill="1" applyBorder="1" applyAlignment="1">
      <alignment horizontal="center" vertical="center" wrapText="1"/>
    </xf>
    <xf numFmtId="4" fontId="23" fillId="39" borderId="45" xfId="34" applyNumberFormat="1" applyFont="1" applyFill="1" applyBorder="1" applyAlignment="1">
      <alignment horizontal="center" vertical="center" wrapText="1"/>
    </xf>
    <xf numFmtId="49" fontId="23" fillId="39" borderId="45" xfId="33" applyNumberFormat="1" applyFont="1" applyFill="1" applyBorder="1" applyAlignment="1">
      <alignment horizontal="center" vertical="top"/>
    </xf>
    <xf numFmtId="49" fontId="23" fillId="39" borderId="104" xfId="33" applyNumberFormat="1" applyFont="1" applyFill="1" applyBorder="1" applyAlignment="1">
      <alignment horizontal="center" vertical="top"/>
    </xf>
    <xf numFmtId="49" fontId="23" fillId="39" borderId="46" xfId="33" applyNumberFormat="1" applyFont="1" applyFill="1" applyBorder="1" applyAlignment="1">
      <alignment horizontal="center" vertical="top"/>
    </xf>
    <xf numFmtId="49" fontId="23" fillId="39" borderId="47" xfId="33" applyNumberFormat="1" applyFont="1" applyFill="1" applyBorder="1" applyAlignment="1">
      <alignment horizontal="center" vertical="top"/>
    </xf>
    <xf numFmtId="49" fontId="23" fillId="39" borderId="94" xfId="33" applyNumberFormat="1" applyFont="1" applyFill="1" applyBorder="1" applyAlignment="1">
      <alignment horizontal="center" vertical="top"/>
    </xf>
    <xf numFmtId="49" fontId="23" fillId="39" borderId="45" xfId="34" applyNumberFormat="1" applyFont="1" applyFill="1" applyBorder="1" applyAlignment="1">
      <alignment horizontal="center" vertical="top"/>
    </xf>
    <xf numFmtId="49" fontId="23" fillId="39" borderId="45" xfId="33" applyNumberFormat="1" applyFont="1" applyFill="1" applyBorder="1" applyAlignment="1">
      <alignment horizontal="center"/>
    </xf>
    <xf numFmtId="4" fontId="53" fillId="0" borderId="43" xfId="0" applyNumberFormat="1" applyFont="1" applyFill="1" applyBorder="1" applyAlignment="1">
      <alignment wrapText="1"/>
    </xf>
    <xf numFmtId="49" fontId="23" fillId="28" borderId="172" xfId="0" applyNumberFormat="1" applyFont="1" applyFill="1" applyBorder="1" applyAlignment="1">
      <alignment horizontal="center" vertical="center"/>
    </xf>
    <xf numFmtId="4" fontId="23" fillId="34" borderId="173" xfId="0" applyNumberFormat="1" applyFont="1" applyFill="1" applyBorder="1" applyAlignment="1">
      <alignment horizontal="center" vertical="center"/>
    </xf>
    <xf numFmtId="4" fontId="29" fillId="0" borderId="62" xfId="33" applyNumberFormat="1" applyFont="1" applyFill="1" applyBorder="1" applyAlignment="1">
      <alignment horizontal="right" vertical="center" wrapText="1"/>
    </xf>
    <xf numFmtId="4" fontId="24" fillId="34" borderId="62" xfId="34" applyNumberFormat="1" applyFont="1" applyFill="1" applyBorder="1" applyAlignment="1">
      <alignment vertical="center" wrapText="1"/>
    </xf>
    <xf numFmtId="4" fontId="24" fillId="0" borderId="116" xfId="34" applyNumberFormat="1" applyFont="1" applyFill="1" applyBorder="1" applyAlignment="1">
      <alignment vertical="center" wrapText="1"/>
    </xf>
    <xf numFmtId="4" fontId="23" fillId="15" borderId="51" xfId="33" applyNumberFormat="1" applyFont="1" applyFill="1" applyBorder="1" applyAlignment="1">
      <alignment vertical="center" wrapText="1"/>
    </xf>
    <xf numFmtId="4" fontId="42" fillId="0" borderId="48" xfId="35" applyNumberFormat="1" applyFont="1" applyFill="1" applyBorder="1" applyAlignment="1">
      <alignment horizontal="center" vertical="center" wrapText="1"/>
    </xf>
    <xf numFmtId="4" fontId="43" fillId="0" borderId="69" xfId="35" applyNumberFormat="1" applyFont="1" applyFill="1" applyBorder="1" applyAlignment="1">
      <alignment horizontal="center" vertical="center" wrapText="1"/>
    </xf>
    <xf numFmtId="0" fontId="41" fillId="0" borderId="70" xfId="34" applyFont="1" applyBorder="1" applyAlignment="1">
      <alignment horizontal="center" vertical="center" wrapText="1"/>
    </xf>
    <xf numFmtId="49" fontId="41" fillId="0" borderId="69" xfId="34" applyNumberFormat="1" applyFont="1" applyBorder="1" applyAlignment="1">
      <alignment horizontal="center" vertical="center"/>
    </xf>
    <xf numFmtId="0" fontId="41" fillId="0" borderId="69" xfId="34" applyFont="1" applyBorder="1" applyAlignment="1">
      <alignment horizontal="center" vertical="center"/>
    </xf>
    <xf numFmtId="0" fontId="23" fillId="28" borderId="71" xfId="35" applyFont="1" applyFill="1" applyBorder="1" applyAlignment="1">
      <alignment horizontal="center" vertical="center" wrapText="1"/>
    </xf>
    <xf numFmtId="0" fontId="23" fillId="25" borderId="71" xfId="35" applyFont="1" applyFill="1" applyBorder="1" applyAlignment="1">
      <alignment horizontal="center" vertical="center" wrapText="1"/>
    </xf>
    <xf numFmtId="4" fontId="23" fillId="34" borderId="70" xfId="31" applyNumberFormat="1" applyFont="1" applyFill="1" applyBorder="1" applyAlignment="1">
      <alignment horizontal="center" vertical="center" wrapText="1"/>
    </xf>
    <xf numFmtId="0" fontId="23" fillId="37" borderId="134" xfId="35" applyFont="1" applyFill="1" applyBorder="1" applyAlignment="1">
      <alignment horizontal="center" vertical="center" wrapText="1"/>
    </xf>
    <xf numFmtId="4" fontId="47" fillId="28" borderId="71" xfId="30" applyNumberFormat="1" applyFont="1" applyFill="1" applyBorder="1" applyAlignment="1">
      <alignment horizontal="center" vertical="center" wrapText="1"/>
    </xf>
    <xf numFmtId="166" fontId="47" fillId="31" borderId="71" xfId="30" applyNumberFormat="1" applyFont="1" applyFill="1" applyBorder="1" applyAlignment="1">
      <alignment horizontal="center" vertical="center" wrapText="1"/>
    </xf>
    <xf numFmtId="0" fontId="5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0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24" borderId="0" xfId="0" applyFont="1" applyFill="1" applyBorder="1" applyAlignment="1">
      <alignment horizontal="center"/>
    </xf>
    <xf numFmtId="0" fontId="24" fillId="0" borderId="161" xfId="0" applyFont="1" applyBorder="1" applyAlignment="1">
      <alignment horizontal="center" vertical="center"/>
    </xf>
    <xf numFmtId="0" fontId="24" fillId="0" borderId="162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49" fontId="23" fillId="28" borderId="60" xfId="0" applyNumberFormat="1" applyFont="1" applyFill="1" applyBorder="1" applyAlignment="1">
      <alignment horizontal="center" vertical="center"/>
    </xf>
    <xf numFmtId="49" fontId="23" fillId="4" borderId="163" xfId="0" applyNumberFormat="1" applyFont="1" applyFill="1" applyBorder="1" applyAlignment="1">
      <alignment horizontal="center" vertical="center"/>
    </xf>
    <xf numFmtId="49" fontId="23" fillId="4" borderId="60" xfId="0" applyNumberFormat="1" applyFont="1" applyFill="1" applyBorder="1" applyAlignment="1">
      <alignment horizontal="center" vertical="center"/>
    </xf>
    <xf numFmtId="49" fontId="23" fillId="4" borderId="111" xfId="0" applyNumberFormat="1" applyFont="1" applyFill="1" applyBorder="1" applyAlignment="1">
      <alignment horizontal="center" vertical="center"/>
    </xf>
    <xf numFmtId="0" fontId="22" fillId="15" borderId="0" xfId="0" applyFont="1" applyFill="1" applyBorder="1" applyAlignment="1">
      <alignment horizontal="center"/>
    </xf>
    <xf numFmtId="49" fontId="23" fillId="8" borderId="67" xfId="0" applyNumberFormat="1" applyFont="1" applyFill="1" applyBorder="1" applyAlignment="1">
      <alignment horizontal="center" vertical="center"/>
    </xf>
    <xf numFmtId="49" fontId="23" fillId="8" borderId="164" xfId="0" applyNumberFormat="1" applyFont="1" applyFill="1" applyBorder="1" applyAlignment="1">
      <alignment horizontal="center" vertical="center"/>
    </xf>
    <xf numFmtId="49" fontId="23" fillId="8" borderId="165" xfId="0" applyNumberFormat="1" applyFont="1" applyFill="1" applyBorder="1" applyAlignment="1">
      <alignment horizontal="center" vertical="center"/>
    </xf>
    <xf numFmtId="49" fontId="23" fillId="8" borderId="75" xfId="0" applyNumberFormat="1" applyFont="1" applyFill="1" applyBorder="1" applyAlignment="1">
      <alignment horizontal="center" vertical="center"/>
    </xf>
    <xf numFmtId="49" fontId="23" fillId="8" borderId="166" xfId="0" applyNumberFormat="1" applyFont="1" applyFill="1" applyBorder="1" applyAlignment="1">
      <alignment horizontal="center" vertical="center"/>
    </xf>
    <xf numFmtId="49" fontId="23" fillId="8" borderId="136" xfId="0" applyNumberFormat="1" applyFont="1" applyFill="1" applyBorder="1" applyAlignment="1">
      <alignment horizontal="center" vertical="center"/>
    </xf>
    <xf numFmtId="0" fontId="22" fillId="8" borderId="0" xfId="0" applyFont="1" applyFill="1" applyBorder="1" applyAlignment="1">
      <alignment horizontal="center"/>
    </xf>
    <xf numFmtId="0" fontId="23" fillId="0" borderId="161" xfId="0" applyFont="1" applyFill="1" applyBorder="1" applyAlignment="1">
      <alignment horizontal="center" vertical="center"/>
    </xf>
    <xf numFmtId="0" fontId="23" fillId="0" borderId="162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0" fontId="47" fillId="35" borderId="69" xfId="34" applyFont="1" applyFill="1" applyBorder="1" applyAlignment="1">
      <alignment horizontal="left" vertical="center" wrapText="1"/>
    </xf>
    <xf numFmtId="0" fontId="47" fillId="35" borderId="167" xfId="34" applyFont="1" applyFill="1" applyBorder="1" applyAlignment="1">
      <alignment horizontal="left" vertical="center" wrapText="1"/>
    </xf>
    <xf numFmtId="0" fontId="47" fillId="28" borderId="69" xfId="34" applyFont="1" applyFill="1" applyBorder="1" applyAlignment="1">
      <alignment horizontal="left" vertical="center" wrapText="1"/>
    </xf>
    <xf numFmtId="0" fontId="47" fillId="28" borderId="167" xfId="34" applyFont="1" applyFill="1" applyBorder="1" applyAlignment="1">
      <alignment horizontal="left" vertical="center" wrapText="1"/>
    </xf>
    <xf numFmtId="0" fontId="47" fillId="31" borderId="69" xfId="34" applyFont="1" applyFill="1" applyBorder="1" applyAlignment="1">
      <alignment horizontal="left" vertical="center" wrapText="1"/>
    </xf>
    <xf numFmtId="0" fontId="47" fillId="31" borderId="167" xfId="34" applyFont="1" applyFill="1" applyBorder="1" applyAlignment="1">
      <alignment horizontal="left" vertical="center" wrapText="1"/>
    </xf>
    <xf numFmtId="0" fontId="21" fillId="0" borderId="0" xfId="30" applyFont="1" applyAlignment="1">
      <alignment horizontal="center" vertical="center" wrapText="1"/>
    </xf>
    <xf numFmtId="0" fontId="22" fillId="15" borderId="0" xfId="33" applyFont="1" applyFill="1" applyBorder="1" applyAlignment="1">
      <alignment horizontal="center"/>
    </xf>
    <xf numFmtId="0" fontId="22" fillId="0" borderId="0" xfId="33" applyFont="1" applyFill="1" applyBorder="1" applyAlignment="1">
      <alignment horizontal="center"/>
    </xf>
  </cellXfs>
  <cellStyles count="55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čárky 2" xfId="20"/>
    <cellStyle name="čárky 2 2" xfId="54"/>
    <cellStyle name="čárky 3" xfId="21"/>
    <cellStyle name="Chybně" xfId="22" builtinId="27" customBuiltin="1"/>
    <cellStyle name="Kontrolní buňka" xfId="23" builtinId="23" customBuiltin="1"/>
    <cellStyle name="Nadpis 1" xfId="24" builtinId="16" customBuiltin="1"/>
    <cellStyle name="Nadpis 2" xfId="25" builtinId="17" customBuiltin="1"/>
    <cellStyle name="Nadpis 3" xfId="26" builtinId="18" customBuiltin="1"/>
    <cellStyle name="Nadpis 4" xfId="27" builtinId="19" customBuiltin="1"/>
    <cellStyle name="Název" xfId="28" builtinId="15" customBuiltin="1"/>
    <cellStyle name="Neutrální" xfId="29" builtinId="28" customBuiltin="1"/>
    <cellStyle name="Normální" xfId="0" builtinId="0"/>
    <cellStyle name="normální 2" xfId="30"/>
    <cellStyle name="normální 2 2" xfId="52"/>
    <cellStyle name="Normální 3" xfId="31"/>
    <cellStyle name="Normální 5 2" xfId="32"/>
    <cellStyle name="Normální 5 2 2" xfId="53"/>
    <cellStyle name="normální_01 Sumář požad. odborů+návrh EO II. z 09-09-2009" xfId="33"/>
    <cellStyle name="normální_Rozpis výdajů 03 bez PO" xfId="34"/>
    <cellStyle name="normální_Rozpis výdajů 03 bez PO 2" xfId="51"/>
    <cellStyle name="normální_Rozpis výdajů 03 bez PO_07  Návrh rozpočtu 2010 - výdaje peněžních fondů" xfId="35"/>
    <cellStyle name="normální_Rozpočet 2005 (ZK)" xfId="36"/>
    <cellStyle name="Poznámka" xfId="37" builtinId="10" customBuiltin="1"/>
    <cellStyle name="Propojená buňka" xfId="38" builtinId="24" customBuiltin="1"/>
    <cellStyle name="Správně" xfId="39" builtinId="26" customBuiltin="1"/>
    <cellStyle name="Text upozornění" xfId="40" builtinId="11" customBuiltin="1"/>
    <cellStyle name="Vstup" xfId="41" builtinId="20" customBuiltin="1"/>
    <cellStyle name="Výpočet" xfId="42" builtinId="22" customBuiltin="1"/>
    <cellStyle name="Výstup" xfId="43" builtinId="21" customBuiltin="1"/>
    <cellStyle name="Vysvětlující text" xfId="44" builtinId="53" customBuiltin="1"/>
    <cellStyle name="Zvýraznění 1" xfId="45" builtinId="29" customBuiltin="1"/>
    <cellStyle name="Zvýraznění 2" xfId="46" builtinId="33" customBuiltin="1"/>
    <cellStyle name="Zvýraznění 3" xfId="47" builtinId="37" customBuiltin="1"/>
    <cellStyle name="Zvýraznění 4" xfId="48" builtinId="41" customBuiltin="1"/>
    <cellStyle name="Zvýraznění 5" xfId="49" builtinId="45" customBuiltin="1"/>
    <cellStyle name="Zvýraznění 6" xfId="50" builtinId="49" customBuiltin="1"/>
  </cellStyles>
  <dxfs count="0"/>
  <tableStyles count="0" defaultTableStyle="TableStyleMedium2" defaultPivotStyle="PivotStyleLight16"/>
  <colors>
    <mruColors>
      <color rgb="FF0000CC"/>
      <color rgb="FFFFFFCC"/>
      <color rgb="FF000099"/>
      <color rgb="FFCCFFFF"/>
      <color rgb="FFCCECFF"/>
      <color rgb="FFCCFFCC"/>
      <color rgb="FFFFFF66"/>
      <color rgb="FFFF33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zoomScaleNormal="100" workbookViewId="0">
      <selection activeCell="A3" sqref="A3:J3"/>
    </sheetView>
  </sheetViews>
  <sheetFormatPr defaultRowHeight="12.75" x14ac:dyDescent="0.2"/>
  <sheetData>
    <row r="1" spans="1:10" ht="14.25" x14ac:dyDescent="0.2">
      <c r="H1" s="663"/>
      <c r="I1" s="664"/>
      <c r="J1" s="664"/>
    </row>
    <row r="3" spans="1:10" ht="45" x14ac:dyDescent="0.6">
      <c r="A3" s="666" t="s">
        <v>145</v>
      </c>
      <c r="B3" s="666"/>
      <c r="C3" s="666"/>
      <c r="D3" s="666"/>
      <c r="E3" s="666"/>
      <c r="F3" s="666"/>
      <c r="G3" s="666"/>
      <c r="H3" s="666"/>
      <c r="I3" s="666"/>
      <c r="J3" s="666"/>
    </row>
    <row r="4" spans="1:10" x14ac:dyDescent="0.2">
      <c r="B4" s="177"/>
    </row>
    <row r="5" spans="1:10" x14ac:dyDescent="0.2">
      <c r="B5" s="177"/>
    </row>
    <row r="6" spans="1:10" x14ac:dyDescent="0.2">
      <c r="B6" s="178"/>
    </row>
    <row r="7" spans="1:10" x14ac:dyDescent="0.2">
      <c r="B7" s="178"/>
    </row>
    <row r="8" spans="1:10" x14ac:dyDescent="0.2">
      <c r="B8" s="178"/>
    </row>
    <row r="9" spans="1:10" x14ac:dyDescent="0.2">
      <c r="B9" s="178"/>
    </row>
    <row r="10" spans="1:10" x14ac:dyDescent="0.2">
      <c r="B10" s="178"/>
    </row>
    <row r="11" spans="1:10" x14ac:dyDescent="0.2">
      <c r="B11" s="178"/>
    </row>
    <row r="12" spans="1:10" x14ac:dyDescent="0.2">
      <c r="B12" s="177"/>
    </row>
    <row r="13" spans="1:10" ht="25.5" x14ac:dyDescent="0.35">
      <c r="B13" s="179"/>
    </row>
    <row r="14" spans="1:10" ht="27.75" x14ac:dyDescent="0.4">
      <c r="A14" s="667" t="s">
        <v>414</v>
      </c>
      <c r="B14" s="667"/>
      <c r="C14" s="667"/>
      <c r="D14" s="667"/>
      <c r="E14" s="667"/>
      <c r="F14" s="667"/>
      <c r="G14" s="667"/>
      <c r="H14" s="667"/>
      <c r="I14" s="667"/>
      <c r="J14" s="667"/>
    </row>
    <row r="15" spans="1:10" ht="27.75" x14ac:dyDescent="0.4">
      <c r="A15" s="667" t="s">
        <v>314</v>
      </c>
      <c r="B15" s="667"/>
      <c r="C15" s="667"/>
      <c r="D15" s="667"/>
      <c r="E15" s="667"/>
      <c r="F15" s="667"/>
      <c r="G15" s="667"/>
      <c r="H15" s="667"/>
      <c r="I15" s="667"/>
      <c r="J15" s="667"/>
    </row>
    <row r="16" spans="1:10" ht="20.25" x14ac:dyDescent="0.3">
      <c r="B16" s="181"/>
    </row>
    <row r="17" spans="1:10" x14ac:dyDescent="0.2">
      <c r="B17" s="177"/>
    </row>
    <row r="18" spans="1:10" ht="27.75" x14ac:dyDescent="0.4">
      <c r="B18" s="180"/>
    </row>
    <row r="19" spans="1:10" ht="27.75" x14ac:dyDescent="0.4">
      <c r="B19" s="180"/>
    </row>
    <row r="20" spans="1:10" ht="27.75" x14ac:dyDescent="0.4">
      <c r="B20" s="180"/>
    </row>
    <row r="21" spans="1:10" ht="27.75" x14ac:dyDescent="0.4">
      <c r="B21" s="180"/>
    </row>
    <row r="22" spans="1:10" ht="27.75" x14ac:dyDescent="0.4">
      <c r="B22" s="180"/>
    </row>
    <row r="23" spans="1:10" ht="18" x14ac:dyDescent="0.25">
      <c r="A23" s="668" t="s">
        <v>146</v>
      </c>
      <c r="B23" s="668"/>
      <c r="C23" s="668"/>
      <c r="D23" s="668"/>
      <c r="E23" s="668"/>
      <c r="F23" s="668"/>
      <c r="G23" s="668"/>
      <c r="H23" s="668"/>
      <c r="I23" s="668"/>
      <c r="J23" s="668"/>
    </row>
    <row r="24" spans="1:10" x14ac:dyDescent="0.2">
      <c r="B24" s="178"/>
    </row>
    <row r="25" spans="1:10" x14ac:dyDescent="0.2">
      <c r="B25" s="178"/>
    </row>
    <row r="26" spans="1:10" x14ac:dyDescent="0.2">
      <c r="B26" s="178"/>
    </row>
    <row r="27" spans="1:10" x14ac:dyDescent="0.2">
      <c r="B27" s="178"/>
    </row>
    <row r="28" spans="1:10" x14ac:dyDescent="0.2">
      <c r="B28" s="178"/>
    </row>
    <row r="29" spans="1:10" x14ac:dyDescent="0.2">
      <c r="B29" s="178"/>
    </row>
    <row r="30" spans="1:10" x14ac:dyDescent="0.2">
      <c r="B30" s="178"/>
    </row>
    <row r="31" spans="1:10" x14ac:dyDescent="0.2">
      <c r="B31" s="178"/>
    </row>
    <row r="32" spans="1:10" x14ac:dyDescent="0.2">
      <c r="B32" s="178"/>
    </row>
    <row r="33" spans="1:10" x14ac:dyDescent="0.2">
      <c r="B33" s="178"/>
    </row>
    <row r="34" spans="1:10" x14ac:dyDescent="0.2">
      <c r="B34" s="178"/>
    </row>
    <row r="35" spans="1:10" x14ac:dyDescent="0.2">
      <c r="B35" s="178"/>
    </row>
    <row r="36" spans="1:10" x14ac:dyDescent="0.2">
      <c r="B36" s="178"/>
    </row>
    <row r="37" spans="1:10" x14ac:dyDescent="0.2">
      <c r="B37" s="178"/>
    </row>
    <row r="38" spans="1:10" x14ac:dyDescent="0.2">
      <c r="B38" s="178"/>
    </row>
    <row r="39" spans="1:10" x14ac:dyDescent="0.2">
      <c r="B39" s="178"/>
    </row>
    <row r="40" spans="1:10" x14ac:dyDescent="0.2">
      <c r="B40" s="178"/>
    </row>
    <row r="41" spans="1:10" x14ac:dyDescent="0.2">
      <c r="B41" s="178"/>
    </row>
    <row r="42" spans="1:10" ht="15" x14ac:dyDescent="0.25">
      <c r="A42" s="665" t="s">
        <v>415</v>
      </c>
      <c r="B42" s="665"/>
      <c r="C42" s="665"/>
      <c r="D42" s="665"/>
      <c r="E42" s="665"/>
      <c r="F42" s="665"/>
      <c r="G42" s="665"/>
      <c r="H42" s="665"/>
      <c r="I42" s="665"/>
      <c r="J42" s="665"/>
    </row>
    <row r="43" spans="1:10" ht="15.75" x14ac:dyDescent="0.25">
      <c r="B43" s="182"/>
    </row>
    <row r="44" spans="1:10" x14ac:dyDescent="0.2">
      <c r="B44" s="177"/>
    </row>
  </sheetData>
  <mergeCells count="6">
    <mergeCell ref="H1:J1"/>
    <mergeCell ref="A42:J42"/>
    <mergeCell ref="A3:J3"/>
    <mergeCell ref="A14:J14"/>
    <mergeCell ref="A15:J15"/>
    <mergeCell ref="A23:J23"/>
  </mergeCells>
  <phoneticPr fontId="24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L151"/>
  <sheetViews>
    <sheetView zoomScaleNormal="100" zoomScaleSheetLayoutView="100" workbookViewId="0">
      <selection sqref="A1:I1"/>
    </sheetView>
  </sheetViews>
  <sheetFormatPr defaultRowHeight="12.75" x14ac:dyDescent="0.2"/>
  <cols>
    <col min="1" max="1" width="4" style="1" customWidth="1"/>
    <col min="2" max="2" width="22.5703125" customWidth="1"/>
    <col min="3" max="3" width="4.28515625" style="2" customWidth="1"/>
    <col min="4" max="4" width="18.5703125" customWidth="1"/>
    <col min="5" max="5" width="10" customWidth="1"/>
    <col min="6" max="6" width="10" style="310" bestFit="1" customWidth="1"/>
    <col min="7" max="9" width="10.28515625" customWidth="1"/>
    <col min="10" max="10" width="9.140625" style="6"/>
  </cols>
  <sheetData>
    <row r="1" spans="1:10" ht="18" x14ac:dyDescent="0.25">
      <c r="A1" s="669" t="s">
        <v>416</v>
      </c>
      <c r="B1" s="669"/>
      <c r="C1" s="669"/>
      <c r="D1" s="669"/>
      <c r="E1" s="669"/>
      <c r="F1" s="669"/>
      <c r="G1" s="669"/>
      <c r="H1" s="669"/>
      <c r="I1" s="669"/>
    </row>
    <row r="2" spans="1:10" ht="15" customHeight="1" x14ac:dyDescent="0.25">
      <c r="E2" s="3"/>
      <c r="F2" s="486"/>
      <c r="G2" s="3"/>
      <c r="H2" s="3"/>
      <c r="I2" s="3"/>
    </row>
    <row r="3" spans="1:10" ht="15" customHeight="1" x14ac:dyDescent="0.25">
      <c r="A3" s="670" t="s">
        <v>315</v>
      </c>
      <c r="B3" s="670"/>
      <c r="C3" s="670"/>
      <c r="D3" s="670"/>
      <c r="E3" s="670"/>
      <c r="F3" s="670"/>
      <c r="G3" s="670"/>
      <c r="H3" s="670"/>
      <c r="I3" s="670"/>
    </row>
    <row r="4" spans="1:10" ht="15" customHeight="1" x14ac:dyDescent="0.25">
      <c r="E4" s="4"/>
      <c r="F4" s="487"/>
      <c r="G4" s="4"/>
      <c r="H4" s="4"/>
      <c r="I4" s="4"/>
    </row>
    <row r="5" spans="1:10" ht="15" customHeight="1" x14ac:dyDescent="0.25">
      <c r="A5" s="670" t="s">
        <v>0</v>
      </c>
      <c r="B5" s="670"/>
      <c r="C5" s="670"/>
      <c r="D5" s="670"/>
      <c r="E5" s="670"/>
      <c r="F5" s="670"/>
      <c r="G5" s="670"/>
      <c r="H5" s="670"/>
      <c r="I5" s="670"/>
    </row>
    <row r="6" spans="1:10" ht="15" customHeight="1" x14ac:dyDescent="0.25">
      <c r="E6" s="3"/>
      <c r="G6" s="3"/>
      <c r="H6" s="3"/>
      <c r="I6" s="3"/>
    </row>
    <row r="7" spans="1:10" ht="15" customHeight="1" x14ac:dyDescent="0.25">
      <c r="A7" s="671" t="s">
        <v>1</v>
      </c>
      <c r="B7" s="671"/>
      <c r="C7" s="671"/>
      <c r="D7" s="671"/>
      <c r="E7" s="671"/>
      <c r="F7" s="671"/>
      <c r="G7" s="671"/>
      <c r="H7" s="671"/>
      <c r="I7" s="671"/>
    </row>
    <row r="8" spans="1:10" ht="15" customHeight="1" x14ac:dyDescent="0.25">
      <c r="A8" s="5"/>
      <c r="B8" s="6"/>
      <c r="C8" s="7"/>
      <c r="D8" s="6"/>
      <c r="E8" s="6"/>
      <c r="F8" s="488"/>
      <c r="G8" s="8"/>
      <c r="H8" s="8"/>
      <c r="I8" s="8"/>
    </row>
    <row r="9" spans="1:10" ht="15" customHeight="1" x14ac:dyDescent="0.25">
      <c r="E9" s="3"/>
      <c r="G9" s="3"/>
      <c r="H9" s="3"/>
      <c r="I9" s="9" t="s">
        <v>2</v>
      </c>
    </row>
    <row r="10" spans="1:10" ht="15" customHeight="1" x14ac:dyDescent="0.2">
      <c r="A10" s="10" t="s">
        <v>3</v>
      </c>
      <c r="B10" s="11"/>
      <c r="C10" s="12"/>
      <c r="D10" s="156"/>
      <c r="E10" s="162" t="s">
        <v>316</v>
      </c>
      <c r="F10" s="489" t="s">
        <v>417</v>
      </c>
      <c r="G10" s="13" t="s">
        <v>418</v>
      </c>
      <c r="H10" s="13" t="s">
        <v>419</v>
      </c>
      <c r="I10" s="14" t="s">
        <v>420</v>
      </c>
    </row>
    <row r="11" spans="1:10" ht="15" customHeight="1" x14ac:dyDescent="0.2">
      <c r="A11" s="15" t="s">
        <v>4</v>
      </c>
      <c r="B11" s="16"/>
      <c r="C11" s="17"/>
      <c r="D11" s="157"/>
      <c r="E11" s="163">
        <f>Příjmy!B9</f>
        <v>2661000</v>
      </c>
      <c r="F11" s="332">
        <f>Příjmy!C9</f>
        <v>2960700</v>
      </c>
      <c r="G11" s="18">
        <f>Příjmy!D9</f>
        <v>3108700</v>
      </c>
      <c r="H11" s="18">
        <f>Příjmy!E9</f>
        <v>3264100</v>
      </c>
      <c r="I11" s="19">
        <f>Příjmy!F9</f>
        <v>3427270</v>
      </c>
    </row>
    <row r="12" spans="1:10" ht="15" customHeight="1" x14ac:dyDescent="0.2">
      <c r="A12" s="20" t="s">
        <v>5</v>
      </c>
      <c r="B12" s="21"/>
      <c r="C12" s="22"/>
      <c r="D12" s="158"/>
      <c r="E12" s="164">
        <f>Příjmy!B13</f>
        <v>73356.929999999993</v>
      </c>
      <c r="F12" s="333">
        <f>Příjmy!C13</f>
        <v>74887.23000000001</v>
      </c>
      <c r="G12" s="23">
        <f>Příjmy!D13</f>
        <v>74887.23000000001</v>
      </c>
      <c r="H12" s="23">
        <f>Příjmy!E13</f>
        <v>74887.23000000001</v>
      </c>
      <c r="I12" s="24">
        <f>Příjmy!F13</f>
        <v>74887.23000000001</v>
      </c>
    </row>
    <row r="13" spans="1:10" ht="15" customHeight="1" x14ac:dyDescent="0.2">
      <c r="A13" s="25" t="s">
        <v>6</v>
      </c>
      <c r="B13" s="26"/>
      <c r="C13" s="27"/>
      <c r="D13" s="159"/>
      <c r="E13" s="164">
        <f>Příjmy!B29</f>
        <v>0</v>
      </c>
      <c r="F13" s="333">
        <f>Příjmy!C29</f>
        <v>0</v>
      </c>
      <c r="G13" s="23">
        <f>Příjmy!D29</f>
        <v>0</v>
      </c>
      <c r="H13" s="23">
        <f>Příjmy!E29</f>
        <v>0</v>
      </c>
      <c r="I13" s="24">
        <f>Příjmy!F29</f>
        <v>0</v>
      </c>
    </row>
    <row r="14" spans="1:10" ht="15" customHeight="1" x14ac:dyDescent="0.2">
      <c r="A14" s="20" t="s">
        <v>7</v>
      </c>
      <c r="B14" s="21"/>
      <c r="C14" s="22"/>
      <c r="D14" s="158"/>
      <c r="E14" s="165">
        <f>Příjmy!B22</f>
        <v>93723.76999999999</v>
      </c>
      <c r="F14" s="334">
        <f>Příjmy!C22</f>
        <v>97103.26999999999</v>
      </c>
      <c r="G14" s="28">
        <f>Příjmy!D22</f>
        <v>100651.78</v>
      </c>
      <c r="H14" s="28">
        <f>Příjmy!E22</f>
        <v>104377.71550000002</v>
      </c>
      <c r="I14" s="29">
        <f>Příjmy!F22</f>
        <v>108289.94777500001</v>
      </c>
    </row>
    <row r="15" spans="1:10" s="35" customFormat="1" ht="15" customHeight="1" x14ac:dyDescent="0.2">
      <c r="A15" s="30" t="s">
        <v>8</v>
      </c>
      <c r="B15" s="31"/>
      <c r="C15" s="32"/>
      <c r="D15" s="160"/>
      <c r="E15" s="166">
        <f>SUM(E11:E14)</f>
        <v>2828080.7</v>
      </c>
      <c r="F15" s="161">
        <f>SUM(F11:F14)</f>
        <v>3132690.5</v>
      </c>
      <c r="G15" s="33">
        <f>SUM(G11:G14)</f>
        <v>3284239.01</v>
      </c>
      <c r="H15" s="33">
        <f>SUM(H11:H14)</f>
        <v>3443364.9454999999</v>
      </c>
      <c r="I15" s="34">
        <f>SUM(I11:I14)</f>
        <v>3610447.1777750002</v>
      </c>
      <c r="J15" s="603"/>
    </row>
    <row r="16" spans="1:10" ht="15" customHeight="1" x14ac:dyDescent="0.25">
      <c r="E16" s="3"/>
      <c r="G16" s="3"/>
      <c r="H16" s="3"/>
      <c r="I16" s="3"/>
    </row>
    <row r="17" spans="1:12" ht="15" customHeight="1" x14ac:dyDescent="0.25">
      <c r="A17" s="679" t="s">
        <v>9</v>
      </c>
      <c r="B17" s="679"/>
      <c r="C17" s="679"/>
      <c r="D17" s="679"/>
      <c r="E17" s="679"/>
      <c r="F17" s="679"/>
      <c r="G17" s="679"/>
      <c r="H17" s="679"/>
      <c r="I17" s="679"/>
    </row>
    <row r="18" spans="1:12" ht="15" customHeight="1" x14ac:dyDescent="0.2">
      <c r="E18" s="36"/>
      <c r="F18" s="490"/>
      <c r="G18" s="36"/>
      <c r="H18" s="36"/>
      <c r="I18" s="36"/>
    </row>
    <row r="19" spans="1:12" ht="13.5" thickBot="1" x14ac:dyDescent="0.25">
      <c r="I19" s="9" t="s">
        <v>2</v>
      </c>
      <c r="L19" s="6"/>
    </row>
    <row r="20" spans="1:12" s="37" customFormat="1" ht="13.5" thickBot="1" x14ac:dyDescent="0.25">
      <c r="A20" s="525" t="s">
        <v>10</v>
      </c>
      <c r="B20" s="526" t="s">
        <v>11</v>
      </c>
      <c r="C20" s="526" t="s">
        <v>12</v>
      </c>
      <c r="D20" s="527" t="s">
        <v>13</v>
      </c>
      <c r="E20" s="528" t="s">
        <v>316</v>
      </c>
      <c r="F20" s="606" t="s">
        <v>417</v>
      </c>
      <c r="G20" s="607" t="s">
        <v>418</v>
      </c>
      <c r="H20" s="529" t="s">
        <v>419</v>
      </c>
      <c r="I20" s="530" t="s">
        <v>420</v>
      </c>
      <c r="J20" s="604"/>
    </row>
    <row r="21" spans="1:12" s="35" customFormat="1" x14ac:dyDescent="0.2">
      <c r="A21" s="675" t="s">
        <v>14</v>
      </c>
      <c r="B21" s="518" t="s">
        <v>15</v>
      </c>
      <c r="C21" s="519" t="s">
        <v>16</v>
      </c>
      <c r="D21" s="520" t="s">
        <v>16</v>
      </c>
      <c r="E21" s="521">
        <f>SUM(E22:E28)</f>
        <v>59300.7</v>
      </c>
      <c r="F21" s="522">
        <f>SUM(F22:F28)</f>
        <v>68449.070000000007</v>
      </c>
      <c r="G21" s="523">
        <f>SUM(G22:G28)</f>
        <v>76449.070000000007</v>
      </c>
      <c r="H21" s="523">
        <f>SUM(H22:H28)</f>
        <v>62949.07</v>
      </c>
      <c r="I21" s="524">
        <f>SUM(I22:I28)</f>
        <v>63249.07</v>
      </c>
      <c r="J21" s="603"/>
    </row>
    <row r="22" spans="1:12" x14ac:dyDescent="0.2">
      <c r="A22" s="675"/>
      <c r="B22" s="672" t="s">
        <v>17</v>
      </c>
      <c r="C22" s="40">
        <v>910</v>
      </c>
      <c r="D22" s="168" t="s">
        <v>18</v>
      </c>
      <c r="E22" s="172">
        <f>Výdaje!D9</f>
        <v>5500</v>
      </c>
      <c r="F22" s="335">
        <f>Výdaje!E9</f>
        <v>5450</v>
      </c>
      <c r="G22" s="41">
        <f>Výdaje!F9</f>
        <v>5450</v>
      </c>
      <c r="H22" s="41">
        <f>Výdaje!G9</f>
        <v>5450</v>
      </c>
      <c r="I22" s="411">
        <f>Výdaje!H9</f>
        <v>5450</v>
      </c>
    </row>
    <row r="23" spans="1:12" x14ac:dyDescent="0.2">
      <c r="A23" s="675"/>
      <c r="B23" s="673"/>
      <c r="C23" s="42">
        <v>914</v>
      </c>
      <c r="D23" s="169" t="s">
        <v>19</v>
      </c>
      <c r="E23" s="172">
        <f>Výdaje!D63</f>
        <v>13288.7</v>
      </c>
      <c r="F23" s="335">
        <f>Výdaje!E63</f>
        <v>15199.07</v>
      </c>
      <c r="G23" s="41">
        <f>Výdaje!F63</f>
        <v>15199.07</v>
      </c>
      <c r="H23" s="41">
        <f>Výdaje!G63</f>
        <v>15199.07</v>
      </c>
      <c r="I23" s="411">
        <f>Výdaje!H63</f>
        <v>15199.07</v>
      </c>
    </row>
    <row r="24" spans="1:12" x14ac:dyDescent="0.2">
      <c r="A24" s="675"/>
      <c r="B24" s="673"/>
      <c r="C24" s="42">
        <v>917</v>
      </c>
      <c r="D24" s="169" t="s">
        <v>151</v>
      </c>
      <c r="E24" s="172">
        <f>Výdaje!D149</f>
        <v>10512</v>
      </c>
      <c r="F24" s="335">
        <f>Výdaje!E149</f>
        <v>12800</v>
      </c>
      <c r="G24" s="41">
        <f>Výdaje!F149</f>
        <v>12100</v>
      </c>
      <c r="H24" s="41">
        <f>Výdaje!G149</f>
        <v>12300</v>
      </c>
      <c r="I24" s="411">
        <f>Výdaje!H149</f>
        <v>12600</v>
      </c>
    </row>
    <row r="25" spans="1:12" x14ac:dyDescent="0.2">
      <c r="A25" s="675"/>
      <c r="B25" s="673"/>
      <c r="C25" s="42">
        <v>920</v>
      </c>
      <c r="D25" s="169" t="s">
        <v>20</v>
      </c>
      <c r="E25" s="172">
        <f>Výdaje!D259</f>
        <v>10000</v>
      </c>
      <c r="F25" s="335">
        <f>Výdaje!E259</f>
        <v>10000</v>
      </c>
      <c r="G25" s="41">
        <f>Výdaje!F259</f>
        <v>13700</v>
      </c>
      <c r="H25" s="41">
        <f>Výdaje!G259</f>
        <v>0</v>
      </c>
      <c r="I25" s="411">
        <f>Výdaje!H259</f>
        <v>0</v>
      </c>
    </row>
    <row r="26" spans="1:12" x14ac:dyDescent="0.2">
      <c r="A26" s="675"/>
      <c r="B26" s="673"/>
      <c r="C26" s="42">
        <v>923</v>
      </c>
      <c r="D26" s="169" t="s">
        <v>251</v>
      </c>
      <c r="E26" s="172">
        <f>Výdaje!D326</f>
        <v>0</v>
      </c>
      <c r="F26" s="335">
        <f>Výdaje!E326</f>
        <v>0</v>
      </c>
      <c r="G26" s="402" t="str">
        <f>Výdaje!F326</f>
        <v>x</v>
      </c>
      <c r="H26" s="402" t="str">
        <f>Výdaje!G326</f>
        <v>x</v>
      </c>
      <c r="I26" s="412" t="str">
        <f>Výdaje!H326</f>
        <v>x</v>
      </c>
    </row>
    <row r="27" spans="1:12" x14ac:dyDescent="0.2">
      <c r="A27" s="579"/>
      <c r="B27" s="673"/>
      <c r="C27" s="42">
        <v>926</v>
      </c>
      <c r="D27" s="169" t="s">
        <v>158</v>
      </c>
      <c r="E27" s="172">
        <f>Výdaje!D441</f>
        <v>15000</v>
      </c>
      <c r="F27" s="335">
        <f>Výdaje!E441</f>
        <v>15000</v>
      </c>
      <c r="G27" s="41">
        <f>Výdaje!F441</f>
        <v>15000</v>
      </c>
      <c r="H27" s="41">
        <f>Výdaje!G441</f>
        <v>15000</v>
      </c>
      <c r="I27" s="411">
        <f>Výdaje!H441</f>
        <v>15000</v>
      </c>
    </row>
    <row r="28" spans="1:12" x14ac:dyDescent="0.2">
      <c r="A28" s="579"/>
      <c r="B28" s="674"/>
      <c r="C28" s="42">
        <v>931</v>
      </c>
      <c r="D28" s="169" t="s">
        <v>216</v>
      </c>
      <c r="E28" s="172">
        <f>Výdaje!D450</f>
        <v>5000</v>
      </c>
      <c r="F28" s="335">
        <f>Výdaje!E450</f>
        <v>10000</v>
      </c>
      <c r="G28" s="41">
        <f>Výdaje!F450</f>
        <v>15000</v>
      </c>
      <c r="H28" s="41">
        <f>Výdaje!G450</f>
        <v>15000</v>
      </c>
      <c r="I28" s="411">
        <f>Výdaje!H450</f>
        <v>15000</v>
      </c>
    </row>
    <row r="29" spans="1:12" s="35" customFormat="1" x14ac:dyDescent="0.2">
      <c r="A29" s="676" t="s">
        <v>21</v>
      </c>
      <c r="B29" s="38" t="s">
        <v>22</v>
      </c>
      <c r="C29" s="39" t="s">
        <v>16</v>
      </c>
      <c r="D29" s="167" t="s">
        <v>16</v>
      </c>
      <c r="E29" s="173">
        <f>SUM(E30:E34)</f>
        <v>47610.03</v>
      </c>
      <c r="F29" s="403">
        <f>SUM(F30:F34)</f>
        <v>47500</v>
      </c>
      <c r="G29" s="404">
        <f>SUM(G30:G34)</f>
        <v>40325</v>
      </c>
      <c r="H29" s="404">
        <f>SUM(H30:H34)</f>
        <v>42325</v>
      </c>
      <c r="I29" s="405">
        <f>SUM(I30:I34)</f>
        <v>44325</v>
      </c>
      <c r="J29" s="603"/>
    </row>
    <row r="30" spans="1:12" x14ac:dyDescent="0.2">
      <c r="A30" s="677"/>
      <c r="B30" s="672" t="s">
        <v>22</v>
      </c>
      <c r="C30" s="42">
        <v>914</v>
      </c>
      <c r="D30" s="169" t="s">
        <v>19</v>
      </c>
      <c r="E30" s="172">
        <f>Výdaje!D66</f>
        <v>4005</v>
      </c>
      <c r="F30" s="335">
        <f>Výdaje!E66</f>
        <v>8205</v>
      </c>
      <c r="G30" s="41">
        <f>Výdaje!F66</f>
        <v>10075</v>
      </c>
      <c r="H30" s="41">
        <f>Výdaje!G66</f>
        <v>12075</v>
      </c>
      <c r="I30" s="411">
        <f>Výdaje!H66</f>
        <v>14075</v>
      </c>
    </row>
    <row r="31" spans="1:12" x14ac:dyDescent="0.2">
      <c r="A31" s="677"/>
      <c r="B31" s="673"/>
      <c r="C31" s="42">
        <v>917</v>
      </c>
      <c r="D31" s="169" t="s">
        <v>151</v>
      </c>
      <c r="E31" s="172">
        <f>Výdaje!D165</f>
        <v>2100</v>
      </c>
      <c r="F31" s="335">
        <f>Výdaje!E165</f>
        <v>2250</v>
      </c>
      <c r="G31" s="41">
        <f>Výdaje!F165</f>
        <v>2250</v>
      </c>
      <c r="H31" s="41">
        <f>Výdaje!G165</f>
        <v>2250</v>
      </c>
      <c r="I31" s="411">
        <f>Výdaje!H165</f>
        <v>2250</v>
      </c>
    </row>
    <row r="32" spans="1:12" x14ac:dyDescent="0.2">
      <c r="A32" s="677"/>
      <c r="B32" s="673"/>
      <c r="C32" s="42">
        <v>920</v>
      </c>
      <c r="D32" s="169" t="s">
        <v>20</v>
      </c>
      <c r="E32" s="172">
        <f>Výdaje!D261</f>
        <v>0</v>
      </c>
      <c r="F32" s="335">
        <f>Výdaje!E261</f>
        <v>0</v>
      </c>
      <c r="G32" s="41">
        <f>Výdaje!F261</f>
        <v>0</v>
      </c>
      <c r="H32" s="41">
        <f>Výdaje!G261</f>
        <v>0</v>
      </c>
      <c r="I32" s="411">
        <f>Výdaje!H261</f>
        <v>0</v>
      </c>
    </row>
    <row r="33" spans="1:10" x14ac:dyDescent="0.2">
      <c r="A33" s="677"/>
      <c r="B33" s="673"/>
      <c r="C33" s="42">
        <v>923</v>
      </c>
      <c r="D33" s="169" t="s">
        <v>251</v>
      </c>
      <c r="E33" s="172">
        <f>Výdaje!D328</f>
        <v>25505.03</v>
      </c>
      <c r="F33" s="335">
        <f>Výdaje!E328</f>
        <v>9045</v>
      </c>
      <c r="G33" s="402" t="str">
        <f>Výdaje!F328</f>
        <v>x</v>
      </c>
      <c r="H33" s="402" t="str">
        <f>Výdaje!G328</f>
        <v>x</v>
      </c>
      <c r="I33" s="412" t="str">
        <f>Výdaje!H328</f>
        <v>x</v>
      </c>
    </row>
    <row r="34" spans="1:10" x14ac:dyDescent="0.2">
      <c r="A34" s="413"/>
      <c r="B34" s="674"/>
      <c r="C34" s="42">
        <v>926</v>
      </c>
      <c r="D34" s="169" t="s">
        <v>158</v>
      </c>
      <c r="E34" s="172">
        <f>Výdaje!D442</f>
        <v>16000</v>
      </c>
      <c r="F34" s="335">
        <f>Výdaje!E442</f>
        <v>28000</v>
      </c>
      <c r="G34" s="41">
        <f>Výdaje!F442</f>
        <v>28000</v>
      </c>
      <c r="H34" s="41">
        <f>Výdaje!G442</f>
        <v>28000</v>
      </c>
      <c r="I34" s="411">
        <f>Výdaje!H442</f>
        <v>28000</v>
      </c>
    </row>
    <row r="35" spans="1:10" s="35" customFormat="1" x14ac:dyDescent="0.2">
      <c r="A35" s="676" t="s">
        <v>23</v>
      </c>
      <c r="B35" s="38" t="s">
        <v>24</v>
      </c>
      <c r="C35" s="39" t="s">
        <v>16</v>
      </c>
      <c r="D35" s="167" t="s">
        <v>16</v>
      </c>
      <c r="E35" s="173">
        <f>SUM(E36:E39)</f>
        <v>152515</v>
      </c>
      <c r="F35" s="171">
        <f>SUM(F36:F39)</f>
        <v>182065</v>
      </c>
      <c r="G35" s="43">
        <f>SUM(G36:G39)</f>
        <v>181545</v>
      </c>
      <c r="H35" s="43">
        <f>SUM(H36:H39)</f>
        <v>181099</v>
      </c>
      <c r="I35" s="414">
        <f>SUM(I36:I39)</f>
        <v>180730.7</v>
      </c>
      <c r="J35" s="603"/>
    </row>
    <row r="36" spans="1:10" x14ac:dyDescent="0.2">
      <c r="A36" s="677"/>
      <c r="B36" s="672" t="s">
        <v>25</v>
      </c>
      <c r="C36" s="42">
        <v>914</v>
      </c>
      <c r="D36" s="169" t="s">
        <v>19</v>
      </c>
      <c r="E36" s="172">
        <f>Výdaje!D71</f>
        <v>11540</v>
      </c>
      <c r="F36" s="335">
        <f>Výdaje!E71</f>
        <v>11540</v>
      </c>
      <c r="G36" s="41">
        <f>Výdaje!F71</f>
        <v>11540</v>
      </c>
      <c r="H36" s="41">
        <f>Výdaje!G71</f>
        <v>11540</v>
      </c>
      <c r="I36" s="411">
        <f>Výdaje!H71</f>
        <v>11540</v>
      </c>
    </row>
    <row r="37" spans="1:10" x14ac:dyDescent="0.2">
      <c r="A37" s="677"/>
      <c r="B37" s="673"/>
      <c r="C37" s="42">
        <v>919</v>
      </c>
      <c r="D37" s="169" t="s">
        <v>232</v>
      </c>
      <c r="E37" s="172">
        <f>Výdaje!D253</f>
        <v>26600</v>
      </c>
      <c r="F37" s="335">
        <f>Výdaje!E253</f>
        <v>58150</v>
      </c>
      <c r="G37" s="41">
        <f>Výdaje!F253</f>
        <v>59630</v>
      </c>
      <c r="H37" s="41">
        <f>Výdaje!G253</f>
        <v>61184</v>
      </c>
      <c r="I37" s="411">
        <f>Výdaje!H253</f>
        <v>62815.7</v>
      </c>
    </row>
    <row r="38" spans="1:10" x14ac:dyDescent="0.2">
      <c r="A38" s="677"/>
      <c r="B38" s="673"/>
      <c r="C38" s="42">
        <v>923</v>
      </c>
      <c r="D38" s="169" t="s">
        <v>251</v>
      </c>
      <c r="E38" s="172">
        <f>Výdaje!D345</f>
        <v>0</v>
      </c>
      <c r="F38" s="335">
        <f>Výdaje!E345</f>
        <v>0</v>
      </c>
      <c r="G38" s="593">
        <f>Výdaje!F341</f>
        <v>0</v>
      </c>
      <c r="H38" s="593">
        <f>Výdaje!G341</f>
        <v>0</v>
      </c>
      <c r="I38" s="594">
        <f>Výdaje!H341</f>
        <v>0</v>
      </c>
    </row>
    <row r="39" spans="1:10" x14ac:dyDescent="0.2">
      <c r="A39" s="678"/>
      <c r="B39" s="674"/>
      <c r="C39" s="42">
        <v>924</v>
      </c>
      <c r="D39" s="169" t="s">
        <v>26</v>
      </c>
      <c r="E39" s="172">
        <f>Výdaje!D433</f>
        <v>114375</v>
      </c>
      <c r="F39" s="335">
        <f>Výdaje!E433</f>
        <v>112375</v>
      </c>
      <c r="G39" s="41">
        <f>Výdaje!F433</f>
        <v>110375</v>
      </c>
      <c r="H39" s="41">
        <f>Výdaje!G433</f>
        <v>108375</v>
      </c>
      <c r="I39" s="411">
        <f>Výdaje!H433</f>
        <v>106375</v>
      </c>
    </row>
    <row r="40" spans="1:10" s="35" customFormat="1" x14ac:dyDescent="0.2">
      <c r="A40" s="676" t="s">
        <v>27</v>
      </c>
      <c r="B40" s="38" t="s">
        <v>28</v>
      </c>
      <c r="C40" s="39" t="s">
        <v>16</v>
      </c>
      <c r="D40" s="167" t="s">
        <v>16</v>
      </c>
      <c r="E40" s="173">
        <f>SUM(E41:E47)</f>
        <v>370726.15</v>
      </c>
      <c r="F40" s="171">
        <f>SUM(F41:F47)</f>
        <v>332806.58</v>
      </c>
      <c r="G40" s="43">
        <f>SUM(G41:G47)</f>
        <v>354075.68520000001</v>
      </c>
      <c r="H40" s="43">
        <f>SUM(H41:H47)</f>
        <v>340698.398904</v>
      </c>
      <c r="I40" s="414">
        <f>SUM(I41:I47)</f>
        <v>346331.56688207999</v>
      </c>
      <c r="J40" s="603"/>
    </row>
    <row r="41" spans="1:10" s="439" customFormat="1" x14ac:dyDescent="0.2">
      <c r="A41" s="677"/>
      <c r="B41" s="672" t="s">
        <v>29</v>
      </c>
      <c r="C41" s="463">
        <v>912</v>
      </c>
      <c r="D41" s="464" t="s">
        <v>408</v>
      </c>
      <c r="E41" s="172">
        <f>Výdaje!D31</f>
        <v>22020</v>
      </c>
      <c r="F41" s="335">
        <f>Výdaje!E31</f>
        <v>3910</v>
      </c>
      <c r="G41" s="41">
        <f>Výdaje!F31</f>
        <v>4660</v>
      </c>
      <c r="H41" s="41">
        <f>Výdaje!G31</f>
        <v>3760</v>
      </c>
      <c r="I41" s="411">
        <f>Výdaje!H31</f>
        <v>3760</v>
      </c>
      <c r="J41" s="605"/>
    </row>
    <row r="42" spans="1:10" x14ac:dyDescent="0.2">
      <c r="A42" s="677"/>
      <c r="B42" s="673"/>
      <c r="C42" s="40">
        <v>913</v>
      </c>
      <c r="D42" s="168" t="s">
        <v>30</v>
      </c>
      <c r="E42" s="172">
        <f>Výdaje!D20</f>
        <v>266313</v>
      </c>
      <c r="F42" s="335">
        <f>Výdaje!E20</f>
        <v>270721.26</v>
      </c>
      <c r="G42" s="41">
        <f>Výdaje!F20</f>
        <v>276135.68520000001</v>
      </c>
      <c r="H42" s="41">
        <f>Výdaje!G20</f>
        <v>281658.398904</v>
      </c>
      <c r="I42" s="411">
        <f>Výdaje!H20</f>
        <v>287291.56688207999</v>
      </c>
    </row>
    <row r="43" spans="1:10" x14ac:dyDescent="0.2">
      <c r="A43" s="677"/>
      <c r="B43" s="673"/>
      <c r="C43" s="42">
        <v>914</v>
      </c>
      <c r="D43" s="169" t="s">
        <v>19</v>
      </c>
      <c r="E43" s="172">
        <f>Výdaje!D73</f>
        <v>5750</v>
      </c>
      <c r="F43" s="335">
        <f>Výdaje!E73</f>
        <v>7390</v>
      </c>
      <c r="G43" s="41">
        <f>Výdaje!F73</f>
        <v>25180</v>
      </c>
      <c r="H43" s="41">
        <f>Výdaje!G73</f>
        <v>7180</v>
      </c>
      <c r="I43" s="411">
        <f>Výdaje!H73</f>
        <v>7180</v>
      </c>
    </row>
    <row r="44" spans="1:10" x14ac:dyDescent="0.2">
      <c r="A44" s="677"/>
      <c r="B44" s="673"/>
      <c r="C44" s="42">
        <v>917</v>
      </c>
      <c r="D44" s="169" t="s">
        <v>151</v>
      </c>
      <c r="E44" s="172">
        <f>Výdaje!D173</f>
        <v>21994.15</v>
      </c>
      <c r="F44" s="335">
        <f>Výdaje!E173</f>
        <v>8008.32</v>
      </c>
      <c r="G44" s="41">
        <f>Výdaje!F173</f>
        <v>8030</v>
      </c>
      <c r="H44" s="41">
        <f>Výdaje!G173</f>
        <v>8030</v>
      </c>
      <c r="I44" s="411">
        <f>Výdaje!H173</f>
        <v>8030</v>
      </c>
    </row>
    <row r="45" spans="1:10" x14ac:dyDescent="0.2">
      <c r="A45" s="677"/>
      <c r="B45" s="673"/>
      <c r="C45" s="42">
        <v>920</v>
      </c>
      <c r="D45" s="169" t="s">
        <v>20</v>
      </c>
      <c r="E45" s="172">
        <f>Výdaje!D263</f>
        <v>34982</v>
      </c>
      <c r="F45" s="335">
        <f>Výdaje!E263</f>
        <v>15570</v>
      </c>
      <c r="G45" s="41">
        <f>Výdaje!F263</f>
        <v>15570</v>
      </c>
      <c r="H45" s="41">
        <f>Výdaje!G263</f>
        <v>15570</v>
      </c>
      <c r="I45" s="411">
        <f>Výdaje!H263</f>
        <v>15570</v>
      </c>
    </row>
    <row r="46" spans="1:10" x14ac:dyDescent="0.2">
      <c r="A46" s="677"/>
      <c r="B46" s="673"/>
      <c r="C46" s="42">
        <v>923</v>
      </c>
      <c r="D46" s="169" t="s">
        <v>251</v>
      </c>
      <c r="E46" s="172">
        <f>Výdaje!D347</f>
        <v>667</v>
      </c>
      <c r="F46" s="335">
        <f>Výdaje!E347</f>
        <v>2707</v>
      </c>
      <c r="G46" s="402" t="str">
        <f>Výdaje!F347</f>
        <v>x</v>
      </c>
      <c r="H46" s="402" t="str">
        <f>Výdaje!G347</f>
        <v>x</v>
      </c>
      <c r="I46" s="412" t="str">
        <f>Výdaje!H347</f>
        <v>x</v>
      </c>
    </row>
    <row r="47" spans="1:10" x14ac:dyDescent="0.2">
      <c r="A47" s="579"/>
      <c r="B47" s="674"/>
      <c r="C47" s="42">
        <v>926</v>
      </c>
      <c r="D47" s="169" t="s">
        <v>158</v>
      </c>
      <c r="E47" s="172">
        <f>Výdaje!D443</f>
        <v>19000</v>
      </c>
      <c r="F47" s="335">
        <f>Výdaje!E443</f>
        <v>24500</v>
      </c>
      <c r="G47" s="41">
        <f>Výdaje!F443</f>
        <v>24500</v>
      </c>
      <c r="H47" s="41">
        <f>Výdaje!G443</f>
        <v>24500</v>
      </c>
      <c r="I47" s="411">
        <f>Výdaje!H443</f>
        <v>24500</v>
      </c>
    </row>
    <row r="48" spans="1:10" s="35" customFormat="1" x14ac:dyDescent="0.2">
      <c r="A48" s="676" t="s">
        <v>31</v>
      </c>
      <c r="B48" s="38" t="s">
        <v>32</v>
      </c>
      <c r="C48" s="39" t="s">
        <v>16</v>
      </c>
      <c r="D48" s="167" t="s">
        <v>16</v>
      </c>
      <c r="E48" s="173">
        <f>SUM(E49:E54)</f>
        <v>151656.62</v>
      </c>
      <c r="F48" s="403">
        <f>SUM(F49:F54)</f>
        <v>195153.24000000002</v>
      </c>
      <c r="G48" s="404">
        <f>SUM(G49:G54)</f>
        <v>198522.7488</v>
      </c>
      <c r="H48" s="404">
        <f>SUM(H49:H54)</f>
        <v>206505.29749599998</v>
      </c>
      <c r="I48" s="405">
        <f>SUM(I49:I54)</f>
        <v>214842.56088331997</v>
      </c>
      <c r="J48" s="603"/>
    </row>
    <row r="49" spans="1:10" x14ac:dyDescent="0.2">
      <c r="A49" s="677"/>
      <c r="B49" s="672" t="s">
        <v>33</v>
      </c>
      <c r="C49" s="40">
        <v>913</v>
      </c>
      <c r="D49" s="168" t="s">
        <v>30</v>
      </c>
      <c r="E49" s="172">
        <f>Výdaje!D21</f>
        <v>136500</v>
      </c>
      <c r="F49" s="335">
        <f>Výdaje!E21</f>
        <v>167624.64000000001</v>
      </c>
      <c r="G49" s="41">
        <f>Výdaje!F21</f>
        <v>175167.7488</v>
      </c>
      <c r="H49" s="41">
        <f>Výdaje!G21</f>
        <v>183050.29749599998</v>
      </c>
      <c r="I49" s="411">
        <f>Výdaje!H21</f>
        <v>191287.56088331997</v>
      </c>
    </row>
    <row r="50" spans="1:10" x14ac:dyDescent="0.2">
      <c r="A50" s="677"/>
      <c r="B50" s="673"/>
      <c r="C50" s="42">
        <v>914</v>
      </c>
      <c r="D50" s="169" t="s">
        <v>19</v>
      </c>
      <c r="E50" s="172">
        <f>Výdaje!D85</f>
        <v>2165</v>
      </c>
      <c r="F50" s="335">
        <f>Výdaje!E85</f>
        <v>2725</v>
      </c>
      <c r="G50" s="41">
        <f>Výdaje!F85</f>
        <v>2725</v>
      </c>
      <c r="H50" s="41">
        <f>Výdaje!G85</f>
        <v>2725</v>
      </c>
      <c r="I50" s="411">
        <f>Výdaje!H85</f>
        <v>2725</v>
      </c>
    </row>
    <row r="51" spans="1:10" x14ac:dyDescent="0.2">
      <c r="A51" s="677"/>
      <c r="B51" s="673"/>
      <c r="C51" s="42">
        <v>917</v>
      </c>
      <c r="D51" s="169" t="s">
        <v>151</v>
      </c>
      <c r="E51" s="172">
        <f>Výdaje!D200</f>
        <v>9220</v>
      </c>
      <c r="F51" s="335">
        <f>Výdaje!E200</f>
        <v>10030</v>
      </c>
      <c r="G51" s="41">
        <f>Výdaje!F200</f>
        <v>10130</v>
      </c>
      <c r="H51" s="41">
        <f>Výdaje!G200</f>
        <v>10230</v>
      </c>
      <c r="I51" s="411">
        <f>Výdaje!H200</f>
        <v>10330</v>
      </c>
    </row>
    <row r="52" spans="1:10" x14ac:dyDescent="0.2">
      <c r="A52" s="677"/>
      <c r="B52" s="673"/>
      <c r="C52" s="42">
        <v>920</v>
      </c>
      <c r="D52" s="169" t="s">
        <v>20</v>
      </c>
      <c r="E52" s="172">
        <f>Výdaje!D272</f>
        <v>0</v>
      </c>
      <c r="F52" s="335">
        <f>Výdaje!E272</f>
        <v>10500</v>
      </c>
      <c r="G52" s="41">
        <f>Výdaje!F272</f>
        <v>10500</v>
      </c>
      <c r="H52" s="41">
        <f>Výdaje!G272</f>
        <v>10500</v>
      </c>
      <c r="I52" s="411">
        <f>Výdaje!H272</f>
        <v>10500</v>
      </c>
    </row>
    <row r="53" spans="1:10" x14ac:dyDescent="0.2">
      <c r="A53" s="677"/>
      <c r="B53" s="673"/>
      <c r="C53" s="42">
        <v>923</v>
      </c>
      <c r="D53" s="169" t="s">
        <v>251</v>
      </c>
      <c r="E53" s="172">
        <f>Výdaje!D352</f>
        <v>3771.62</v>
      </c>
      <c r="F53" s="335">
        <f>Výdaje!E352</f>
        <v>4273.6000000000004</v>
      </c>
      <c r="G53" s="402" t="str">
        <f>Výdaje!F352</f>
        <v>x</v>
      </c>
      <c r="H53" s="402" t="str">
        <f>Výdaje!G352</f>
        <v>x</v>
      </c>
      <c r="I53" s="412" t="str">
        <f>Výdaje!H352</f>
        <v>x</v>
      </c>
    </row>
    <row r="54" spans="1:10" x14ac:dyDescent="0.2">
      <c r="A54" s="413"/>
      <c r="B54" s="674"/>
      <c r="C54" s="42">
        <v>926</v>
      </c>
      <c r="D54" s="169" t="s">
        <v>158</v>
      </c>
      <c r="E54" s="172">
        <f>Výdaje!D444</f>
        <v>0</v>
      </c>
      <c r="F54" s="335">
        <f>Výdaje!E444</f>
        <v>0</v>
      </c>
      <c r="G54" s="41">
        <f>Výdaje!F444</f>
        <v>0</v>
      </c>
      <c r="H54" s="41">
        <f>Výdaje!G444</f>
        <v>0</v>
      </c>
      <c r="I54" s="411">
        <f>Výdaje!H444</f>
        <v>0</v>
      </c>
    </row>
    <row r="55" spans="1:10" s="35" customFormat="1" x14ac:dyDescent="0.2">
      <c r="A55" s="676" t="s">
        <v>34</v>
      </c>
      <c r="B55" s="38" t="s">
        <v>35</v>
      </c>
      <c r="C55" s="39" t="s">
        <v>16</v>
      </c>
      <c r="D55" s="167" t="s">
        <v>16</v>
      </c>
      <c r="E55" s="173">
        <f>SUM(E56:E62)</f>
        <v>1013936.68</v>
      </c>
      <c r="F55" s="171">
        <f>SUM(F56:F62)</f>
        <v>1177859.3199999998</v>
      </c>
      <c r="G55" s="43">
        <f>SUM(G56:G62)</f>
        <v>1096085.26</v>
      </c>
      <c r="H55" s="43">
        <f>SUM(H56:H62)</f>
        <v>1109916.9652</v>
      </c>
      <c r="I55" s="414">
        <f>SUM(I56:I62)</f>
        <v>1129115.3045040001</v>
      </c>
      <c r="J55" s="603"/>
    </row>
    <row r="56" spans="1:10" s="439" customFormat="1" x14ac:dyDescent="0.2">
      <c r="A56" s="677"/>
      <c r="B56" s="672" t="s">
        <v>36</v>
      </c>
      <c r="C56" s="463">
        <v>912</v>
      </c>
      <c r="D56" s="464" t="s">
        <v>408</v>
      </c>
      <c r="E56" s="172">
        <f>Výdaje!D41</f>
        <v>0</v>
      </c>
      <c r="F56" s="335">
        <f>Výdaje!E41</f>
        <v>30000</v>
      </c>
      <c r="G56" s="41">
        <f>Výdaje!F41</f>
        <v>26000</v>
      </c>
      <c r="H56" s="41">
        <f>Výdaje!G41</f>
        <v>26000</v>
      </c>
      <c r="I56" s="411">
        <f>Výdaje!H41</f>
        <v>26000</v>
      </c>
      <c r="J56" s="605"/>
    </row>
    <row r="57" spans="1:10" x14ac:dyDescent="0.2">
      <c r="A57" s="677"/>
      <c r="B57" s="673"/>
      <c r="C57" s="40">
        <v>913</v>
      </c>
      <c r="D57" s="168" t="s">
        <v>30</v>
      </c>
      <c r="E57" s="172">
        <f>Výdaje!D22</f>
        <v>297320</v>
      </c>
      <c r="F57" s="335">
        <f>Výdaje!E22</f>
        <v>298613</v>
      </c>
      <c r="G57" s="41">
        <f>Výdaje!F22</f>
        <v>304585.26</v>
      </c>
      <c r="H57" s="41">
        <f>Výdaje!G22</f>
        <v>310676.96520000004</v>
      </c>
      <c r="I57" s="411">
        <f>Výdaje!H22</f>
        <v>316890.50450400007</v>
      </c>
    </row>
    <row r="58" spans="1:10" x14ac:dyDescent="0.2">
      <c r="A58" s="677"/>
      <c r="B58" s="673"/>
      <c r="C58" s="42">
        <v>914</v>
      </c>
      <c r="D58" s="169" t="s">
        <v>19</v>
      </c>
      <c r="E58" s="172">
        <f>Výdaje!D91</f>
        <v>551619.18000000005</v>
      </c>
      <c r="F58" s="335">
        <f>Výdaje!E91</f>
        <v>624648.81999999995</v>
      </c>
      <c r="G58" s="41">
        <f>Výdaje!F91</f>
        <v>638000</v>
      </c>
      <c r="H58" s="41">
        <f>Výdaje!G91</f>
        <v>650740</v>
      </c>
      <c r="I58" s="411">
        <f>Výdaje!H91</f>
        <v>663724.80000000005</v>
      </c>
    </row>
    <row r="59" spans="1:10" x14ac:dyDescent="0.2">
      <c r="A59" s="677"/>
      <c r="B59" s="673"/>
      <c r="C59" s="42">
        <v>917</v>
      </c>
      <c r="D59" s="169" t="s">
        <v>151</v>
      </c>
      <c r="E59" s="172">
        <f>Výdaje!D207</f>
        <v>11020</v>
      </c>
      <c r="F59" s="335">
        <f>Výdaje!E207</f>
        <v>24500</v>
      </c>
      <c r="G59" s="41">
        <f>Výdaje!F207</f>
        <v>17500</v>
      </c>
      <c r="H59" s="41">
        <f>Výdaje!G207</f>
        <v>12500</v>
      </c>
      <c r="I59" s="411">
        <f>Výdaje!H207</f>
        <v>12500</v>
      </c>
    </row>
    <row r="60" spans="1:10" x14ac:dyDescent="0.2">
      <c r="A60" s="677"/>
      <c r="B60" s="673"/>
      <c r="C60" s="42">
        <v>920</v>
      </c>
      <c r="D60" s="169" t="s">
        <v>20</v>
      </c>
      <c r="E60" s="172">
        <f>Výdaje!D279</f>
        <v>104000</v>
      </c>
      <c r="F60" s="335">
        <f>Výdaje!E279</f>
        <v>103000</v>
      </c>
      <c r="G60" s="41">
        <f>Výdaje!F279</f>
        <v>103000</v>
      </c>
      <c r="H60" s="41">
        <f>Výdaje!G279</f>
        <v>103000</v>
      </c>
      <c r="I60" s="411">
        <f>Výdaje!H279</f>
        <v>103000</v>
      </c>
    </row>
    <row r="61" spans="1:10" x14ac:dyDescent="0.2">
      <c r="A61" s="677"/>
      <c r="B61" s="673"/>
      <c r="C61" s="42">
        <v>923</v>
      </c>
      <c r="D61" s="169" t="s">
        <v>251</v>
      </c>
      <c r="E61" s="172">
        <f>Výdaje!D357</f>
        <v>44977.5</v>
      </c>
      <c r="F61" s="335">
        <f>Výdaje!E357</f>
        <v>90097.5</v>
      </c>
      <c r="G61" s="402" t="str">
        <f>Výdaje!F357</f>
        <v>x</v>
      </c>
      <c r="H61" s="402" t="str">
        <f>Výdaje!G357</f>
        <v>x</v>
      </c>
      <c r="I61" s="412" t="str">
        <f>Výdaje!H357</f>
        <v>x</v>
      </c>
    </row>
    <row r="62" spans="1:10" x14ac:dyDescent="0.2">
      <c r="A62" s="579"/>
      <c r="B62" s="674"/>
      <c r="C62" s="42">
        <v>926</v>
      </c>
      <c r="D62" s="169" t="s">
        <v>158</v>
      </c>
      <c r="E62" s="172">
        <f>Výdaje!D445</f>
        <v>5000</v>
      </c>
      <c r="F62" s="335">
        <f>Výdaje!E445</f>
        <v>7000</v>
      </c>
      <c r="G62" s="41">
        <f>Výdaje!F445</f>
        <v>7000</v>
      </c>
      <c r="H62" s="41">
        <f>Výdaje!G445</f>
        <v>7000</v>
      </c>
      <c r="I62" s="600">
        <f>Výdaje!H445</f>
        <v>7000</v>
      </c>
    </row>
    <row r="63" spans="1:10" s="35" customFormat="1" x14ac:dyDescent="0.2">
      <c r="A63" s="676" t="s">
        <v>37</v>
      </c>
      <c r="B63" s="38" t="s">
        <v>38</v>
      </c>
      <c r="C63" s="39" t="s">
        <v>16</v>
      </c>
      <c r="D63" s="167" t="s">
        <v>16</v>
      </c>
      <c r="E63" s="173">
        <f>SUM(E64:E70)</f>
        <v>129717.5</v>
      </c>
      <c r="F63" s="403">
        <f t="shared" ref="F63:I63" si="0">SUM(F64:F70)</f>
        <v>152266.23999999999</v>
      </c>
      <c r="G63" s="404">
        <f t="shared" si="0"/>
        <v>153949.65239999999</v>
      </c>
      <c r="H63" s="404">
        <f t="shared" si="0"/>
        <v>158824.33675799996</v>
      </c>
      <c r="I63" s="601">
        <f t="shared" si="0"/>
        <v>165145.38191210997</v>
      </c>
      <c r="J63" s="603"/>
    </row>
    <row r="64" spans="1:10" s="439" customFormat="1" x14ac:dyDescent="0.2">
      <c r="A64" s="677"/>
      <c r="B64" s="672" t="s">
        <v>39</v>
      </c>
      <c r="C64" s="463">
        <v>912</v>
      </c>
      <c r="D64" s="464" t="s">
        <v>408</v>
      </c>
      <c r="E64" s="172">
        <f>Výdaje!D49</f>
        <v>200</v>
      </c>
      <c r="F64" s="335">
        <f>Výdaje!E49</f>
        <v>2400</v>
      </c>
      <c r="G64" s="41">
        <f>Výdaje!F49</f>
        <v>0</v>
      </c>
      <c r="H64" s="41">
        <f>Výdaje!G49</f>
        <v>0</v>
      </c>
      <c r="I64" s="411">
        <f>Výdaje!H49</f>
        <v>0</v>
      </c>
      <c r="J64" s="605"/>
    </row>
    <row r="65" spans="1:10" x14ac:dyDescent="0.2">
      <c r="A65" s="677"/>
      <c r="B65" s="673"/>
      <c r="C65" s="40">
        <v>913</v>
      </c>
      <c r="D65" s="168" t="s">
        <v>30</v>
      </c>
      <c r="E65" s="172">
        <f>Výdaje!D25</f>
        <v>105543</v>
      </c>
      <c r="F65" s="335">
        <f>Výdaje!E25</f>
        <v>116420.72</v>
      </c>
      <c r="G65" s="41">
        <f>Výdaje!F25</f>
        <v>121659.65239999999</v>
      </c>
      <c r="H65" s="41">
        <f>Výdaje!G25</f>
        <v>127134.33675799998</v>
      </c>
      <c r="I65" s="411">
        <f>Výdaje!H25</f>
        <v>132855.38191210997</v>
      </c>
    </row>
    <row r="66" spans="1:10" x14ac:dyDescent="0.2">
      <c r="A66" s="677"/>
      <c r="B66" s="673"/>
      <c r="C66" s="42">
        <v>914</v>
      </c>
      <c r="D66" s="169" t="s">
        <v>19</v>
      </c>
      <c r="E66" s="172">
        <f>Výdaje!D99</f>
        <v>4187.1899999999996</v>
      </c>
      <c r="F66" s="335">
        <f>Výdaje!E99</f>
        <v>4658.5200000000004</v>
      </c>
      <c r="G66" s="41">
        <f>Výdaje!F99</f>
        <v>4530</v>
      </c>
      <c r="H66" s="41">
        <f>Výdaje!G99</f>
        <v>4530</v>
      </c>
      <c r="I66" s="411">
        <f>Výdaje!H99</f>
        <v>4530</v>
      </c>
    </row>
    <row r="67" spans="1:10" x14ac:dyDescent="0.2">
      <c r="A67" s="677"/>
      <c r="B67" s="673"/>
      <c r="C67" s="42">
        <v>917</v>
      </c>
      <c r="D67" s="169" t="s">
        <v>151</v>
      </c>
      <c r="E67" s="172">
        <f>Výdaje!D212</f>
        <v>9926</v>
      </c>
      <c r="F67" s="335">
        <f>Výdaje!E212</f>
        <v>11750</v>
      </c>
      <c r="G67" s="41">
        <f>Výdaje!F212</f>
        <v>12360</v>
      </c>
      <c r="H67" s="41">
        <f>Výdaje!G212</f>
        <v>11760</v>
      </c>
      <c r="I67" s="411">
        <f>Výdaje!H212</f>
        <v>12360</v>
      </c>
    </row>
    <row r="68" spans="1:10" x14ac:dyDescent="0.2">
      <c r="A68" s="677"/>
      <c r="B68" s="673"/>
      <c r="C68" s="42">
        <v>920</v>
      </c>
      <c r="D68" s="169" t="s">
        <v>20</v>
      </c>
      <c r="E68" s="172">
        <v>0</v>
      </c>
      <c r="F68" s="335">
        <f>Výdaje!E285</f>
        <v>1300</v>
      </c>
      <c r="G68" s="41">
        <f>Výdaje!F285</f>
        <v>0</v>
      </c>
      <c r="H68" s="41">
        <f>Výdaje!G285</f>
        <v>0</v>
      </c>
      <c r="I68" s="411">
        <f>Výdaje!H285</f>
        <v>0</v>
      </c>
    </row>
    <row r="69" spans="1:10" x14ac:dyDescent="0.2">
      <c r="A69" s="677"/>
      <c r="B69" s="673"/>
      <c r="C69" s="42">
        <v>923</v>
      </c>
      <c r="D69" s="169" t="s">
        <v>251</v>
      </c>
      <c r="E69" s="172">
        <f>Výdaje!D374</f>
        <v>4361.3100000000004</v>
      </c>
      <c r="F69" s="335">
        <f>Výdaje!E374</f>
        <v>337</v>
      </c>
      <c r="G69" s="402" t="str">
        <f>Výdaje!F374</f>
        <v>x</v>
      </c>
      <c r="H69" s="402" t="str">
        <f>Výdaje!G374</f>
        <v>x</v>
      </c>
      <c r="I69" s="412" t="str">
        <f>Výdaje!H374</f>
        <v>x</v>
      </c>
    </row>
    <row r="70" spans="1:10" x14ac:dyDescent="0.2">
      <c r="A70" s="646"/>
      <c r="B70" s="674"/>
      <c r="C70" s="42">
        <v>926</v>
      </c>
      <c r="D70" s="169" t="s">
        <v>158</v>
      </c>
      <c r="E70" s="172">
        <f>Výdaje!D446</f>
        <v>5500</v>
      </c>
      <c r="F70" s="335">
        <f>Výdaje!E446</f>
        <v>15400</v>
      </c>
      <c r="G70" s="41">
        <f>Výdaje!F446</f>
        <v>15400</v>
      </c>
      <c r="H70" s="41">
        <f>Výdaje!G446</f>
        <v>15400</v>
      </c>
      <c r="I70" s="411">
        <f>Výdaje!H446</f>
        <v>15400</v>
      </c>
    </row>
    <row r="71" spans="1:10" s="35" customFormat="1" x14ac:dyDescent="0.2">
      <c r="A71" s="677" t="s">
        <v>40</v>
      </c>
      <c r="B71" s="38" t="s">
        <v>41</v>
      </c>
      <c r="C71" s="39" t="s">
        <v>16</v>
      </c>
      <c r="D71" s="167" t="s">
        <v>16</v>
      </c>
      <c r="E71" s="173">
        <f>SUM(E72:E80)</f>
        <v>43149</v>
      </c>
      <c r="F71" s="403">
        <f t="shared" ref="F71:I71" si="1">SUM(F72:F80)</f>
        <v>58368.2</v>
      </c>
      <c r="G71" s="404">
        <f t="shared" si="1"/>
        <v>43880.41</v>
      </c>
      <c r="H71" s="404">
        <f t="shared" si="1"/>
        <v>43799.548450000002</v>
      </c>
      <c r="I71" s="601">
        <f t="shared" si="1"/>
        <v>44059.898130250003</v>
      </c>
      <c r="J71" s="603"/>
    </row>
    <row r="72" spans="1:10" s="439" customFormat="1" x14ac:dyDescent="0.2">
      <c r="A72" s="677"/>
      <c r="B72" s="672" t="s">
        <v>42</v>
      </c>
      <c r="C72" s="463">
        <v>912</v>
      </c>
      <c r="D72" s="464" t="s">
        <v>408</v>
      </c>
      <c r="E72" s="172">
        <f>Výdaje!D53</f>
        <v>1000</v>
      </c>
      <c r="F72" s="335">
        <f>Výdaje!E53</f>
        <v>0</v>
      </c>
      <c r="G72" s="41">
        <f>Výdaje!F53</f>
        <v>0</v>
      </c>
      <c r="H72" s="41">
        <f>Výdaje!G53</f>
        <v>0</v>
      </c>
      <c r="I72" s="411">
        <f>Výdaje!H53</f>
        <v>0</v>
      </c>
      <c r="J72" s="605"/>
    </row>
    <row r="73" spans="1:10" x14ac:dyDescent="0.2">
      <c r="A73" s="677"/>
      <c r="B73" s="673"/>
      <c r="C73" s="40">
        <v>913</v>
      </c>
      <c r="D73" s="168" t="s">
        <v>30</v>
      </c>
      <c r="E73" s="172">
        <f>Výdaje!D26</f>
        <v>4924</v>
      </c>
      <c r="F73" s="335">
        <f>Výdaje!E26</f>
        <v>5298</v>
      </c>
      <c r="G73" s="41">
        <f>Výdaje!F26</f>
        <v>5536.41</v>
      </c>
      <c r="H73" s="41">
        <f>Výdaje!G26</f>
        <v>5785.5484499999993</v>
      </c>
      <c r="I73" s="411">
        <f>Výdaje!H26</f>
        <v>6045.8981302499988</v>
      </c>
    </row>
    <row r="74" spans="1:10" x14ac:dyDescent="0.2">
      <c r="A74" s="677"/>
      <c r="B74" s="673"/>
      <c r="C74" s="42">
        <v>914</v>
      </c>
      <c r="D74" s="169" t="s">
        <v>19</v>
      </c>
      <c r="E74" s="172">
        <f>Výdaje!D109</f>
        <v>7151</v>
      </c>
      <c r="F74" s="335">
        <f>Výdaje!E109</f>
        <v>7146.2</v>
      </c>
      <c r="G74" s="41">
        <f>Výdaje!F109</f>
        <v>7570</v>
      </c>
      <c r="H74" s="41">
        <f>Výdaje!G109</f>
        <v>7240</v>
      </c>
      <c r="I74" s="411">
        <f>Výdaje!H109</f>
        <v>7240</v>
      </c>
    </row>
    <row r="75" spans="1:10" x14ac:dyDescent="0.2">
      <c r="A75" s="677"/>
      <c r="B75" s="673"/>
      <c r="C75" s="42">
        <v>917</v>
      </c>
      <c r="D75" s="169" t="s">
        <v>151</v>
      </c>
      <c r="E75" s="172">
        <f>Výdaje!D227</f>
        <v>3174</v>
      </c>
      <c r="F75" s="335">
        <f>Výdaje!E227</f>
        <v>3774</v>
      </c>
      <c r="G75" s="41">
        <f>Výdaje!F227</f>
        <v>3774</v>
      </c>
      <c r="H75" s="41">
        <f>Výdaje!G227</f>
        <v>3774</v>
      </c>
      <c r="I75" s="411">
        <f>Výdaje!H227</f>
        <v>3774</v>
      </c>
    </row>
    <row r="76" spans="1:10" x14ac:dyDescent="0.2">
      <c r="A76" s="677"/>
      <c r="B76" s="673"/>
      <c r="C76" s="42">
        <v>920</v>
      </c>
      <c r="D76" s="169" t="s">
        <v>20</v>
      </c>
      <c r="E76" s="172">
        <f>Výdaje!D289</f>
        <v>400</v>
      </c>
      <c r="F76" s="335">
        <f>Výdaje!E289</f>
        <v>0</v>
      </c>
      <c r="G76" s="41">
        <f>Výdaje!F289</f>
        <v>0</v>
      </c>
      <c r="H76" s="41">
        <f>Výdaje!G289</f>
        <v>0</v>
      </c>
      <c r="I76" s="411">
        <f>Výdaje!H289</f>
        <v>0</v>
      </c>
    </row>
    <row r="77" spans="1:10" x14ac:dyDescent="0.2">
      <c r="A77" s="677"/>
      <c r="B77" s="673"/>
      <c r="C77" s="42">
        <v>923</v>
      </c>
      <c r="D77" s="169" t="s">
        <v>251</v>
      </c>
      <c r="E77" s="172">
        <f>Výdaje!D377</f>
        <v>0</v>
      </c>
      <c r="F77" s="335">
        <f>Výdaje!E377</f>
        <v>150</v>
      </c>
      <c r="G77" s="402" t="str">
        <f>Výdaje!F377</f>
        <v>x</v>
      </c>
      <c r="H77" s="402" t="str">
        <f>Výdaje!G377</f>
        <v>x</v>
      </c>
      <c r="I77" s="412" t="str">
        <f>Výdaje!H377</f>
        <v>x</v>
      </c>
    </row>
    <row r="78" spans="1:10" x14ac:dyDescent="0.2">
      <c r="A78" s="677"/>
      <c r="B78" s="673"/>
      <c r="C78" s="42">
        <v>926</v>
      </c>
      <c r="D78" s="169" t="s">
        <v>158</v>
      </c>
      <c r="E78" s="172">
        <f>Výdaje!D447</f>
        <v>4500</v>
      </c>
      <c r="F78" s="335">
        <f>Výdaje!E447</f>
        <v>8000</v>
      </c>
      <c r="G78" s="41">
        <f>Výdaje!F447</f>
        <v>8000</v>
      </c>
      <c r="H78" s="41">
        <f>Výdaje!G447</f>
        <v>8000</v>
      </c>
      <c r="I78" s="411">
        <f>Výdaje!H447</f>
        <v>8000</v>
      </c>
    </row>
    <row r="79" spans="1:10" x14ac:dyDescent="0.2">
      <c r="A79" s="677"/>
      <c r="B79" s="673"/>
      <c r="C79" s="42">
        <v>932</v>
      </c>
      <c r="D79" s="169" t="s">
        <v>43</v>
      </c>
      <c r="E79" s="172">
        <f>Výdaje!D453</f>
        <v>18000</v>
      </c>
      <c r="F79" s="335">
        <f>Výdaje!E453</f>
        <v>30000</v>
      </c>
      <c r="G79" s="41">
        <f>Výdaje!F453</f>
        <v>15000</v>
      </c>
      <c r="H79" s="41">
        <f>Výdaje!G453</f>
        <v>15000</v>
      </c>
      <c r="I79" s="411">
        <f>Výdaje!H453</f>
        <v>15000</v>
      </c>
    </row>
    <row r="80" spans="1:10" x14ac:dyDescent="0.2">
      <c r="A80" s="579"/>
      <c r="B80" s="674"/>
      <c r="C80" s="42">
        <v>934</v>
      </c>
      <c r="D80" s="169" t="s">
        <v>226</v>
      </c>
      <c r="E80" s="172">
        <f>Výdaje!D455</f>
        <v>4000</v>
      </c>
      <c r="F80" s="335">
        <f>Výdaje!E455</f>
        <v>4000</v>
      </c>
      <c r="G80" s="41">
        <f>Výdaje!F455</f>
        <v>4000</v>
      </c>
      <c r="H80" s="41">
        <v>4000</v>
      </c>
      <c r="I80" s="411">
        <v>4000</v>
      </c>
    </row>
    <row r="81" spans="1:10" s="35" customFormat="1" x14ac:dyDescent="0.2">
      <c r="A81" s="676" t="s">
        <v>44</v>
      </c>
      <c r="B81" s="38" t="s">
        <v>45</v>
      </c>
      <c r="C81" s="39" t="s">
        <v>16</v>
      </c>
      <c r="D81" s="167" t="s">
        <v>16</v>
      </c>
      <c r="E81" s="173">
        <f>SUM(E82:E88)</f>
        <v>272295.15000000002</v>
      </c>
      <c r="F81" s="403">
        <f>SUM(F82:F88)</f>
        <v>310862.93</v>
      </c>
      <c r="G81" s="404">
        <f>SUM(G82:G88)</f>
        <v>337119.99</v>
      </c>
      <c r="H81" s="404">
        <f>SUM(H82:H88)</f>
        <v>325267.91769999999</v>
      </c>
      <c r="I81" s="405">
        <f>SUM(I82:I88)</f>
        <v>330731.43214649998</v>
      </c>
      <c r="J81" s="603"/>
    </row>
    <row r="82" spans="1:10" s="439" customFormat="1" x14ac:dyDescent="0.2">
      <c r="A82" s="677"/>
      <c r="B82" s="672" t="s">
        <v>46</v>
      </c>
      <c r="C82" s="463">
        <v>912</v>
      </c>
      <c r="D82" s="464" t="s">
        <v>408</v>
      </c>
      <c r="E82" s="172">
        <f>Výdaje!D57</f>
        <v>3097</v>
      </c>
      <c r="F82" s="335">
        <f>Výdaje!E57</f>
        <v>3540</v>
      </c>
      <c r="G82" s="41">
        <f>Výdaje!F57</f>
        <v>20000</v>
      </c>
      <c r="H82" s="41">
        <f>Výdaje!G57</f>
        <v>0</v>
      </c>
      <c r="I82" s="411">
        <f>Výdaje!H57</f>
        <v>0</v>
      </c>
      <c r="J82" s="605"/>
    </row>
    <row r="83" spans="1:10" x14ac:dyDescent="0.2">
      <c r="A83" s="677"/>
      <c r="B83" s="673"/>
      <c r="C83" s="40">
        <v>913</v>
      </c>
      <c r="D83" s="168" t="s">
        <v>30</v>
      </c>
      <c r="E83" s="172">
        <f>Výdaje!D27</f>
        <v>154700</v>
      </c>
      <c r="F83" s="335">
        <f>Výdaje!E27</f>
        <v>173268</v>
      </c>
      <c r="G83" s="41">
        <f>Výdaje!F27</f>
        <v>181065.06</v>
      </c>
      <c r="H83" s="41">
        <f>Výdaje!G27</f>
        <v>189212.9877</v>
      </c>
      <c r="I83" s="411">
        <f>Výdaje!H27</f>
        <v>197727.5721465</v>
      </c>
    </row>
    <row r="84" spans="1:10" x14ac:dyDescent="0.2">
      <c r="A84" s="677"/>
      <c r="B84" s="673"/>
      <c r="C84" s="42">
        <v>914</v>
      </c>
      <c r="D84" s="169" t="s">
        <v>19</v>
      </c>
      <c r="E84" s="172">
        <f>Výdaje!D123</f>
        <v>8298.15</v>
      </c>
      <c r="F84" s="335">
        <f>Výdaje!E123</f>
        <v>6977.15</v>
      </c>
      <c r="G84" s="41">
        <f>Výdaje!F123</f>
        <v>6977.15</v>
      </c>
      <c r="H84" s="41">
        <f>Výdaje!G123</f>
        <v>6977.15</v>
      </c>
      <c r="I84" s="411">
        <f>Výdaje!H123</f>
        <v>3926.08</v>
      </c>
    </row>
    <row r="85" spans="1:10" x14ac:dyDescent="0.2">
      <c r="A85" s="677"/>
      <c r="B85" s="673"/>
      <c r="C85" s="42">
        <v>917</v>
      </c>
      <c r="D85" s="169" t="s">
        <v>151</v>
      </c>
      <c r="E85" s="172">
        <f>Výdaje!D241</f>
        <v>24200</v>
      </c>
      <c r="F85" s="335">
        <f>Výdaje!E241</f>
        <v>40700</v>
      </c>
      <c r="G85" s="41">
        <f>Výdaje!F241</f>
        <v>44200</v>
      </c>
      <c r="H85" s="41">
        <f>Výdaje!G241</f>
        <v>44200</v>
      </c>
      <c r="I85" s="411">
        <f>Výdaje!H241</f>
        <v>44200</v>
      </c>
    </row>
    <row r="86" spans="1:10" x14ac:dyDescent="0.2">
      <c r="A86" s="677"/>
      <c r="B86" s="673"/>
      <c r="C86" s="42">
        <v>920</v>
      </c>
      <c r="D86" s="169" t="s">
        <v>20</v>
      </c>
      <c r="E86" s="172">
        <f>Výdaje!D293</f>
        <v>80000</v>
      </c>
      <c r="F86" s="335">
        <f>Výdaje!E293</f>
        <v>82777.78</v>
      </c>
      <c r="G86" s="41">
        <f>Výdaje!F293</f>
        <v>82777.78</v>
      </c>
      <c r="H86" s="41">
        <f>Výdaje!G293</f>
        <v>82777.78</v>
      </c>
      <c r="I86" s="411">
        <f>Výdaje!H293</f>
        <v>82777.78</v>
      </c>
    </row>
    <row r="87" spans="1:10" x14ac:dyDescent="0.2">
      <c r="A87" s="677"/>
      <c r="B87" s="673"/>
      <c r="C87" s="42">
        <v>923</v>
      </c>
      <c r="D87" s="169" t="s">
        <v>251</v>
      </c>
      <c r="E87" s="172">
        <f>Výdaje!D379</f>
        <v>0</v>
      </c>
      <c r="F87" s="335">
        <f>Výdaje!E379</f>
        <v>1500</v>
      </c>
      <c r="G87" s="402" t="str">
        <f>Výdaje!F379</f>
        <v>x</v>
      </c>
      <c r="H87" s="402" t="str">
        <f>Výdaje!G379</f>
        <v>x</v>
      </c>
      <c r="I87" s="412" t="str">
        <f>Výdaje!H379</f>
        <v>x</v>
      </c>
    </row>
    <row r="88" spans="1:10" x14ac:dyDescent="0.2">
      <c r="A88" s="413"/>
      <c r="B88" s="674"/>
      <c r="C88" s="42">
        <v>926</v>
      </c>
      <c r="D88" s="169" t="s">
        <v>158</v>
      </c>
      <c r="E88" s="172">
        <f>Výdaje!D448</f>
        <v>2000</v>
      </c>
      <c r="F88" s="335">
        <f>Výdaje!E448</f>
        <v>2100</v>
      </c>
      <c r="G88" s="41">
        <f>Výdaje!F448</f>
        <v>2100</v>
      </c>
      <c r="H88" s="41">
        <f>Výdaje!G448</f>
        <v>2100</v>
      </c>
      <c r="I88" s="411">
        <f>Výdaje!H448</f>
        <v>2100</v>
      </c>
    </row>
    <row r="89" spans="1:10" s="35" customFormat="1" x14ac:dyDescent="0.2">
      <c r="A89" s="676" t="s">
        <v>47</v>
      </c>
      <c r="B89" s="38" t="s">
        <v>48</v>
      </c>
      <c r="C89" s="39" t="s">
        <v>16</v>
      </c>
      <c r="D89" s="167" t="s">
        <v>16</v>
      </c>
      <c r="E89" s="173">
        <f>SUM(E90:E90)</f>
        <v>3000</v>
      </c>
      <c r="F89" s="171">
        <f>SUM(F90:F90)</f>
        <v>4000</v>
      </c>
      <c r="G89" s="43">
        <f>SUM(G90:G90)</f>
        <v>4000</v>
      </c>
      <c r="H89" s="43">
        <f>SUM(H90:H90)</f>
        <v>4000</v>
      </c>
      <c r="I89" s="414">
        <f>SUM(I90:I90)</f>
        <v>4000</v>
      </c>
      <c r="J89" s="603"/>
    </row>
    <row r="90" spans="1:10" x14ac:dyDescent="0.2">
      <c r="A90" s="678"/>
      <c r="B90" s="578" t="s">
        <v>49</v>
      </c>
      <c r="C90" s="42">
        <v>914</v>
      </c>
      <c r="D90" s="169" t="s">
        <v>19</v>
      </c>
      <c r="E90" s="172">
        <f>Výdaje!D134</f>
        <v>3000</v>
      </c>
      <c r="F90" s="335">
        <f>Výdaje!E134</f>
        <v>4000</v>
      </c>
      <c r="G90" s="41">
        <f>Výdaje!F134</f>
        <v>4000</v>
      </c>
      <c r="H90" s="41">
        <f>Výdaje!G134</f>
        <v>4000</v>
      </c>
      <c r="I90" s="411">
        <f>Výdaje!H134</f>
        <v>4000</v>
      </c>
    </row>
    <row r="91" spans="1:10" s="35" customFormat="1" x14ac:dyDescent="0.2">
      <c r="A91" s="676" t="s">
        <v>50</v>
      </c>
      <c r="B91" s="38" t="s">
        <v>51</v>
      </c>
      <c r="C91" s="39" t="s">
        <v>16</v>
      </c>
      <c r="D91" s="167" t="s">
        <v>16</v>
      </c>
      <c r="E91" s="173">
        <f>SUM(E92:E93)</f>
        <v>1751</v>
      </c>
      <c r="F91" s="171">
        <f>SUM(F92:F93)</f>
        <v>1533</v>
      </c>
      <c r="G91" s="43">
        <f>SUM(G92:G93)</f>
        <v>900</v>
      </c>
      <c r="H91" s="43">
        <f>SUM(H92:H93)</f>
        <v>900</v>
      </c>
      <c r="I91" s="414">
        <f>SUM(I92:I93)</f>
        <v>900</v>
      </c>
      <c r="J91" s="603"/>
    </row>
    <row r="92" spans="1:10" x14ac:dyDescent="0.2">
      <c r="A92" s="677"/>
      <c r="B92" s="672" t="s">
        <v>52</v>
      </c>
      <c r="C92" s="42">
        <v>914</v>
      </c>
      <c r="D92" s="169" t="s">
        <v>19</v>
      </c>
      <c r="E92" s="172">
        <f>Výdaje!D135</f>
        <v>601</v>
      </c>
      <c r="F92" s="335">
        <f>Výdaje!E135</f>
        <v>383</v>
      </c>
      <c r="G92" s="41">
        <f>Výdaje!F135</f>
        <v>400</v>
      </c>
      <c r="H92" s="41">
        <f>Výdaje!G135</f>
        <v>400</v>
      </c>
      <c r="I92" s="411">
        <f>Výdaje!H135</f>
        <v>400</v>
      </c>
    </row>
    <row r="93" spans="1:10" x14ac:dyDescent="0.2">
      <c r="A93" s="677"/>
      <c r="B93" s="673"/>
      <c r="C93" s="42">
        <v>920</v>
      </c>
      <c r="D93" s="169" t="s">
        <v>20</v>
      </c>
      <c r="E93" s="172">
        <f>Výdaje!D298</f>
        <v>1150</v>
      </c>
      <c r="F93" s="335">
        <f>Výdaje!E298</f>
        <v>1150</v>
      </c>
      <c r="G93" s="41">
        <f>Výdaje!F298</f>
        <v>500</v>
      </c>
      <c r="H93" s="41">
        <f>Výdaje!G298</f>
        <v>500</v>
      </c>
      <c r="I93" s="411">
        <f>Výdaje!H298</f>
        <v>500</v>
      </c>
    </row>
    <row r="94" spans="1:10" s="35" customFormat="1" x14ac:dyDescent="0.2">
      <c r="A94" s="676" t="s">
        <v>53</v>
      </c>
      <c r="B94" s="38" t="s">
        <v>54</v>
      </c>
      <c r="C94" s="39" t="s">
        <v>16</v>
      </c>
      <c r="D94" s="167" t="s">
        <v>16</v>
      </c>
      <c r="E94" s="173">
        <f>SUM(E95:E98)</f>
        <v>38427.089999999997</v>
      </c>
      <c r="F94" s="171">
        <f>SUM(F95:F98)</f>
        <v>40067.300000000003</v>
      </c>
      <c r="G94" s="43">
        <f>SUM(G95:G98)</f>
        <v>41107.300000000003</v>
      </c>
      <c r="H94" s="43">
        <f>SUM(H95:H98)</f>
        <v>41407.300000000003</v>
      </c>
      <c r="I94" s="414">
        <f>SUM(I95:I98)</f>
        <v>42407.3</v>
      </c>
      <c r="J94" s="603"/>
    </row>
    <row r="95" spans="1:10" x14ac:dyDescent="0.2">
      <c r="A95" s="677"/>
      <c r="B95" s="672" t="s">
        <v>55</v>
      </c>
      <c r="C95" s="42">
        <v>914</v>
      </c>
      <c r="D95" s="169" t="s">
        <v>19</v>
      </c>
      <c r="E95" s="172">
        <f>Výdaje!D136</f>
        <v>34377.089999999997</v>
      </c>
      <c r="F95" s="335">
        <f>Výdaje!E136</f>
        <v>37617.300000000003</v>
      </c>
      <c r="G95" s="41">
        <f>Výdaje!F136</f>
        <v>37557.300000000003</v>
      </c>
      <c r="H95" s="41">
        <f>Výdaje!G136</f>
        <v>37857.300000000003</v>
      </c>
      <c r="I95" s="411">
        <f>Výdaje!H136</f>
        <v>38857.300000000003</v>
      </c>
    </row>
    <row r="96" spans="1:10" x14ac:dyDescent="0.2">
      <c r="A96" s="677"/>
      <c r="B96" s="673"/>
      <c r="C96" s="42">
        <v>917</v>
      </c>
      <c r="D96" s="169" t="s">
        <v>151</v>
      </c>
      <c r="E96" s="172">
        <f>Výdaje!D250</f>
        <v>50</v>
      </c>
      <c r="F96" s="335">
        <f>Výdaje!E250</f>
        <v>50</v>
      </c>
      <c r="G96" s="41">
        <f>Výdaje!F250</f>
        <v>50</v>
      </c>
      <c r="H96" s="41">
        <f>Výdaje!G250</f>
        <v>50</v>
      </c>
      <c r="I96" s="411">
        <f>Výdaje!H250</f>
        <v>50</v>
      </c>
    </row>
    <row r="97" spans="1:10" x14ac:dyDescent="0.2">
      <c r="A97" s="677"/>
      <c r="B97" s="673"/>
      <c r="C97" s="42">
        <v>920</v>
      </c>
      <c r="D97" s="169" t="s">
        <v>20</v>
      </c>
      <c r="E97" s="172">
        <f>Výdaje!D303</f>
        <v>4000</v>
      </c>
      <c r="F97" s="335">
        <f>Výdaje!E303</f>
        <v>2400</v>
      </c>
      <c r="G97" s="41">
        <f>Výdaje!F303</f>
        <v>3500</v>
      </c>
      <c r="H97" s="41">
        <f>Výdaje!G303</f>
        <v>3500</v>
      </c>
      <c r="I97" s="411">
        <f>Výdaje!H303</f>
        <v>3500</v>
      </c>
    </row>
    <row r="98" spans="1:10" x14ac:dyDescent="0.2">
      <c r="A98" s="678"/>
      <c r="B98" s="674"/>
      <c r="C98" s="42">
        <v>923</v>
      </c>
      <c r="D98" s="169" t="s">
        <v>251</v>
      </c>
      <c r="E98" s="172">
        <f>Výdaje!D381</f>
        <v>0</v>
      </c>
      <c r="F98" s="335">
        <f>Výdaje!E381</f>
        <v>0</v>
      </c>
      <c r="G98" s="402" t="str">
        <f>Výdaje!F381</f>
        <v>x</v>
      </c>
      <c r="H98" s="402" t="str">
        <f>Výdaje!G381</f>
        <v>x</v>
      </c>
      <c r="I98" s="412" t="str">
        <f>Výdaje!H381</f>
        <v>x</v>
      </c>
    </row>
    <row r="99" spans="1:10" s="35" customFormat="1" x14ac:dyDescent="0.2">
      <c r="A99" s="676" t="s">
        <v>56</v>
      </c>
      <c r="B99" s="38" t="s">
        <v>57</v>
      </c>
      <c r="C99" s="39" t="s">
        <v>16</v>
      </c>
      <c r="D99" s="167" t="s">
        <v>16</v>
      </c>
      <c r="E99" s="173">
        <f>SUM(E100:E100)</f>
        <v>0</v>
      </c>
      <c r="F99" s="171">
        <f>SUM(F100:F100)</f>
        <v>0</v>
      </c>
      <c r="G99" s="43">
        <f>SUM(G100:G100)</f>
        <v>0</v>
      </c>
      <c r="H99" s="43">
        <f>SUM(H100:H100)</f>
        <v>0</v>
      </c>
      <c r="I99" s="414">
        <f>SUM(I100:I100)</f>
        <v>0</v>
      </c>
      <c r="J99" s="603"/>
    </row>
    <row r="100" spans="1:10" x14ac:dyDescent="0.2">
      <c r="A100" s="678"/>
      <c r="B100" s="578" t="s">
        <v>58</v>
      </c>
      <c r="C100" s="42">
        <v>914</v>
      </c>
      <c r="D100" s="169" t="s">
        <v>19</v>
      </c>
      <c r="E100" s="172">
        <v>0</v>
      </c>
      <c r="F100" s="335">
        <v>0</v>
      </c>
      <c r="G100" s="41">
        <v>0</v>
      </c>
      <c r="H100" s="41">
        <v>0</v>
      </c>
      <c r="I100" s="411">
        <v>0</v>
      </c>
    </row>
    <row r="101" spans="1:10" s="35" customFormat="1" x14ac:dyDescent="0.2">
      <c r="A101" s="676" t="s">
        <v>59</v>
      </c>
      <c r="B101" s="38" t="s">
        <v>60</v>
      </c>
      <c r="C101" s="39" t="s">
        <v>16</v>
      </c>
      <c r="D101" s="167" t="s">
        <v>16</v>
      </c>
      <c r="E101" s="173">
        <f>SUM(E102:E104)</f>
        <v>226534.53999999998</v>
      </c>
      <c r="F101" s="171">
        <f>SUM(F102:F104)</f>
        <v>198636.3</v>
      </c>
      <c r="G101" s="43">
        <f>SUM(G102:G104)</f>
        <v>5800</v>
      </c>
      <c r="H101" s="43">
        <f>SUM(H102:H104)</f>
        <v>5800</v>
      </c>
      <c r="I101" s="414">
        <f>SUM(I102:I104)</f>
        <v>5800</v>
      </c>
      <c r="J101" s="603"/>
    </row>
    <row r="102" spans="1:10" x14ac:dyDescent="0.2">
      <c r="A102" s="677"/>
      <c r="B102" s="672" t="s">
        <v>61</v>
      </c>
      <c r="C102" s="42">
        <v>914</v>
      </c>
      <c r="D102" s="169" t="s">
        <v>19</v>
      </c>
      <c r="E102" s="172">
        <f>Výdaje!D143</f>
        <v>4000</v>
      </c>
      <c r="F102" s="335">
        <f>Výdaje!E143</f>
        <v>5800</v>
      </c>
      <c r="G102" s="41">
        <f>Výdaje!F143</f>
        <v>5800</v>
      </c>
      <c r="H102" s="41">
        <f>Výdaje!G143</f>
        <v>5800</v>
      </c>
      <c r="I102" s="411">
        <f>Výdaje!H143</f>
        <v>5800</v>
      </c>
    </row>
    <row r="103" spans="1:10" x14ac:dyDescent="0.2">
      <c r="A103" s="677"/>
      <c r="B103" s="673"/>
      <c r="C103" s="42">
        <v>920</v>
      </c>
      <c r="D103" s="169" t="s">
        <v>20</v>
      </c>
      <c r="E103" s="172">
        <f>Výdaje!D308</f>
        <v>70000</v>
      </c>
      <c r="F103" s="335">
        <f>Výdaje!E308</f>
        <v>0</v>
      </c>
      <c r="G103" s="41">
        <f>Výdaje!F308</f>
        <v>0</v>
      </c>
      <c r="H103" s="41">
        <f>Výdaje!G308</f>
        <v>0</v>
      </c>
      <c r="I103" s="411">
        <f>Výdaje!H308</f>
        <v>0</v>
      </c>
    </row>
    <row r="104" spans="1:10" x14ac:dyDescent="0.2">
      <c r="A104" s="678"/>
      <c r="B104" s="674"/>
      <c r="C104" s="42">
        <v>923</v>
      </c>
      <c r="D104" s="169" t="s">
        <v>251</v>
      </c>
      <c r="E104" s="172">
        <f>Výdaje!D383</f>
        <v>152534.53999999998</v>
      </c>
      <c r="F104" s="335">
        <f>Výdaje!E383</f>
        <v>192836.3</v>
      </c>
      <c r="G104" s="402" t="str">
        <f>Výdaje!F383</f>
        <v>x</v>
      </c>
      <c r="H104" s="402" t="str">
        <f>Výdaje!G383</f>
        <v>x</v>
      </c>
      <c r="I104" s="412" t="str">
        <f>Výdaje!H383</f>
        <v>x</v>
      </c>
    </row>
    <row r="105" spans="1:10" s="35" customFormat="1" x14ac:dyDescent="0.2">
      <c r="A105" s="676" t="s">
        <v>62</v>
      </c>
      <c r="B105" s="38" t="s">
        <v>63</v>
      </c>
      <c r="C105" s="39" t="s">
        <v>16</v>
      </c>
      <c r="D105" s="167" t="s">
        <v>16</v>
      </c>
      <c r="E105" s="173">
        <f>SUM(E106:E111)</f>
        <v>304696.24</v>
      </c>
      <c r="F105" s="171">
        <f>SUM(F106:F111)</f>
        <v>350223.32</v>
      </c>
      <c r="G105" s="43">
        <f>SUM(G106:G111)</f>
        <v>361659.10220000008</v>
      </c>
      <c r="H105" s="43">
        <f>SUM(H106:H111)</f>
        <v>377316.48953400005</v>
      </c>
      <c r="I105" s="414">
        <f>SUM(I106:I111)</f>
        <v>396411.00307918008</v>
      </c>
      <c r="J105" s="603"/>
    </row>
    <row r="106" spans="1:10" x14ac:dyDescent="0.2">
      <c r="A106" s="677"/>
      <c r="B106" s="672" t="s">
        <v>64</v>
      </c>
      <c r="C106" s="40">
        <v>910</v>
      </c>
      <c r="D106" s="168" t="s">
        <v>18</v>
      </c>
      <c r="E106" s="172">
        <f>Výdaje!D12</f>
        <v>23996.959999999999</v>
      </c>
      <c r="F106" s="335">
        <f>Výdaje!E12</f>
        <v>26388.7</v>
      </c>
      <c r="G106" s="41">
        <f>Výdaje!F12</f>
        <v>27538.2</v>
      </c>
      <c r="H106" s="41">
        <f>Výdaje!G12</f>
        <v>28745.200000000001</v>
      </c>
      <c r="I106" s="411">
        <f>Výdaje!H12</f>
        <v>32692.52</v>
      </c>
    </row>
    <row r="107" spans="1:10" x14ac:dyDescent="0.2">
      <c r="A107" s="677"/>
      <c r="B107" s="673"/>
      <c r="C107" s="40">
        <v>911</v>
      </c>
      <c r="D107" s="168" t="s">
        <v>259</v>
      </c>
      <c r="E107" s="172">
        <f>Výdaje!D16</f>
        <v>258091.53</v>
      </c>
      <c r="F107" s="335">
        <f>Výdaje!E16</f>
        <v>293544.42</v>
      </c>
      <c r="G107" s="41">
        <f>Výdaje!F16</f>
        <v>306961.19220000005</v>
      </c>
      <c r="H107" s="41">
        <f>Výdaje!G16</f>
        <v>321023.59403400007</v>
      </c>
      <c r="I107" s="411">
        <f>Výdaje!H16</f>
        <v>335763.40280418005</v>
      </c>
    </row>
    <row r="108" spans="1:10" x14ac:dyDescent="0.2">
      <c r="A108" s="677"/>
      <c r="B108" s="673"/>
      <c r="C108" s="42">
        <v>914</v>
      </c>
      <c r="D108" s="169" t="s">
        <v>19</v>
      </c>
      <c r="E108" s="172">
        <f>Výdaje!D144</f>
        <v>12400</v>
      </c>
      <c r="F108" s="335">
        <f>Výdaje!E144</f>
        <v>13400</v>
      </c>
      <c r="G108" s="41">
        <f>Výdaje!F144</f>
        <v>13400</v>
      </c>
      <c r="H108" s="41">
        <f>Výdaje!G144</f>
        <v>13400</v>
      </c>
      <c r="I108" s="411">
        <f>Výdaje!H144</f>
        <v>13400</v>
      </c>
    </row>
    <row r="109" spans="1:10" x14ac:dyDescent="0.2">
      <c r="A109" s="677"/>
      <c r="B109" s="673"/>
      <c r="C109" s="42">
        <v>920</v>
      </c>
      <c r="D109" s="169" t="s">
        <v>20</v>
      </c>
      <c r="E109" s="172">
        <f>Výdaje!D311</f>
        <v>4000</v>
      </c>
      <c r="F109" s="335">
        <f>Výdaje!E311</f>
        <v>9500</v>
      </c>
      <c r="G109" s="41">
        <f>Výdaje!F311</f>
        <v>6000</v>
      </c>
      <c r="H109" s="41">
        <f>Výdaje!G311</f>
        <v>6000</v>
      </c>
      <c r="I109" s="411">
        <f>Výdaje!H311</f>
        <v>6000</v>
      </c>
    </row>
    <row r="110" spans="1:10" x14ac:dyDescent="0.2">
      <c r="A110" s="677"/>
      <c r="B110" s="673"/>
      <c r="C110" s="42">
        <v>923</v>
      </c>
      <c r="D110" s="169" t="s">
        <v>251</v>
      </c>
      <c r="E110" s="172"/>
      <c r="F110" s="335"/>
      <c r="G110" s="41"/>
      <c r="H110" s="41"/>
      <c r="I110" s="411"/>
    </row>
    <row r="111" spans="1:10" x14ac:dyDescent="0.2">
      <c r="A111" s="678"/>
      <c r="B111" s="674"/>
      <c r="C111" s="42">
        <v>925</v>
      </c>
      <c r="D111" s="169" t="s">
        <v>65</v>
      </c>
      <c r="E111" s="172">
        <f>Výdaje!D439</f>
        <v>6207.75</v>
      </c>
      <c r="F111" s="335">
        <f>Výdaje!E439</f>
        <v>7390.2</v>
      </c>
      <c r="G111" s="41">
        <f>Výdaje!F439</f>
        <v>7759.71</v>
      </c>
      <c r="H111" s="41">
        <f>Výdaje!G439</f>
        <v>8147.6955000000007</v>
      </c>
      <c r="I111" s="411">
        <f>Výdaje!H439</f>
        <v>8555.0802750000003</v>
      </c>
    </row>
    <row r="112" spans="1:10" s="35" customFormat="1" x14ac:dyDescent="0.2">
      <c r="A112" s="676" t="s">
        <v>222</v>
      </c>
      <c r="B112" s="38" t="s">
        <v>249</v>
      </c>
      <c r="C112" s="39" t="s">
        <v>16</v>
      </c>
      <c r="D112" s="167" t="s">
        <v>16</v>
      </c>
      <c r="E112" s="173">
        <f>SUM(E113:E115)</f>
        <v>12765</v>
      </c>
      <c r="F112" s="598">
        <f t="shared" ref="F112:I112" si="2">SUM(F113:F115)</f>
        <v>12900</v>
      </c>
      <c r="G112" s="599">
        <f t="shared" si="2"/>
        <v>12800</v>
      </c>
      <c r="H112" s="599">
        <f t="shared" si="2"/>
        <v>12800</v>
      </c>
      <c r="I112" s="405">
        <f t="shared" si="2"/>
        <v>12800</v>
      </c>
      <c r="J112" s="603"/>
    </row>
    <row r="113" spans="1:10" x14ac:dyDescent="0.2">
      <c r="A113" s="677"/>
      <c r="B113" s="672" t="s">
        <v>250</v>
      </c>
      <c r="C113" s="42">
        <v>913</v>
      </c>
      <c r="D113" s="169" t="s">
        <v>547</v>
      </c>
      <c r="E113" s="172">
        <f>Výdaje!D28</f>
        <v>11500</v>
      </c>
      <c r="F113" s="335">
        <f>Výdaje!E28</f>
        <v>11500</v>
      </c>
      <c r="G113" s="41">
        <f>Výdaje!F28</f>
        <v>11500</v>
      </c>
      <c r="H113" s="41">
        <f>Výdaje!G28</f>
        <v>11500</v>
      </c>
      <c r="I113" s="411">
        <f>Výdaje!H28</f>
        <v>11500</v>
      </c>
    </row>
    <row r="114" spans="1:10" x14ac:dyDescent="0.2">
      <c r="A114" s="678"/>
      <c r="B114" s="673"/>
      <c r="C114" s="42">
        <v>914</v>
      </c>
      <c r="D114" s="169" t="s">
        <v>19</v>
      </c>
      <c r="E114" s="172">
        <f>Výdaje!D147</f>
        <v>1200</v>
      </c>
      <c r="F114" s="335">
        <f>Výdaje!E147</f>
        <v>1200</v>
      </c>
      <c r="G114" s="41">
        <f>Výdaje!F147</f>
        <v>1200</v>
      </c>
      <c r="H114" s="41">
        <f>Výdaje!G147</f>
        <v>1200</v>
      </c>
      <c r="I114" s="411">
        <f>Výdaje!H147</f>
        <v>1200</v>
      </c>
    </row>
    <row r="115" spans="1:10" x14ac:dyDescent="0.2">
      <c r="A115" s="580"/>
      <c r="B115" s="674"/>
      <c r="C115" s="42">
        <v>920</v>
      </c>
      <c r="D115" s="169" t="s">
        <v>20</v>
      </c>
      <c r="E115" s="172">
        <f>Výdaje!D324</f>
        <v>65</v>
      </c>
      <c r="F115" s="335">
        <f>Výdaje!E324</f>
        <v>200</v>
      </c>
      <c r="G115" s="41">
        <f>Výdaje!F324</f>
        <v>100</v>
      </c>
      <c r="H115" s="41">
        <f>Výdaje!G324</f>
        <v>100</v>
      </c>
      <c r="I115" s="411">
        <f>Výdaje!H324</f>
        <v>100</v>
      </c>
    </row>
    <row r="116" spans="1:10" s="35" customFormat="1" x14ac:dyDescent="0.2">
      <c r="A116" s="676" t="s">
        <v>16</v>
      </c>
      <c r="B116" s="38" t="s">
        <v>66</v>
      </c>
      <c r="C116" s="39" t="s">
        <v>16</v>
      </c>
      <c r="D116" s="167" t="s">
        <v>16</v>
      </c>
      <c r="E116" s="173">
        <f>SUM(E117:E119)</f>
        <v>0</v>
      </c>
      <c r="F116" s="403">
        <f>SUM(F117:F119)</f>
        <v>0</v>
      </c>
      <c r="G116" s="404">
        <f>SUM(G117:G119)</f>
        <v>300000</v>
      </c>
      <c r="H116" s="404">
        <f>SUM(H117:H119)</f>
        <v>300000</v>
      </c>
      <c r="I116" s="405">
        <f>SUM(I117:I119)</f>
        <v>120000</v>
      </c>
      <c r="J116" s="603"/>
    </row>
    <row r="117" spans="1:10" s="35" customFormat="1" ht="22.5" x14ac:dyDescent="0.2">
      <c r="A117" s="677"/>
      <c r="B117" s="687"/>
      <c r="C117" s="42">
        <v>923</v>
      </c>
      <c r="D117" s="170" t="s">
        <v>434</v>
      </c>
      <c r="E117" s="409" t="s">
        <v>16</v>
      </c>
      <c r="F117" s="410" t="s">
        <v>16</v>
      </c>
      <c r="G117" s="41">
        <f>Výdaje!F325</f>
        <v>300000</v>
      </c>
      <c r="H117" s="41">
        <f>Výdaje!G325</f>
        <v>300000</v>
      </c>
      <c r="I117" s="411">
        <f>Výdaje!H325</f>
        <v>120000</v>
      </c>
      <c r="J117" s="603"/>
    </row>
    <row r="118" spans="1:10" ht="33.75" x14ac:dyDescent="0.2">
      <c r="A118" s="677"/>
      <c r="B118" s="688"/>
      <c r="C118" s="420">
        <v>926</v>
      </c>
      <c r="D118" s="170" t="s">
        <v>261</v>
      </c>
      <c r="E118" s="421">
        <v>0</v>
      </c>
      <c r="F118" s="422">
        <v>0</v>
      </c>
      <c r="G118" s="423">
        <f>Výdaje!F449</f>
        <v>0</v>
      </c>
      <c r="H118" s="423">
        <f>Výdaje!G449</f>
        <v>0</v>
      </c>
      <c r="I118" s="602">
        <f>Výdaje!H449</f>
        <v>0</v>
      </c>
    </row>
    <row r="119" spans="1:10" s="35" customFormat="1" ht="33.75" x14ac:dyDescent="0.2">
      <c r="A119" s="677"/>
      <c r="B119" s="688"/>
      <c r="C119" s="42">
        <v>919</v>
      </c>
      <c r="D119" s="170" t="s">
        <v>159</v>
      </c>
      <c r="E119" s="172">
        <v>0</v>
      </c>
      <c r="F119" s="335">
        <f>Výdaje!E256</f>
        <v>0</v>
      </c>
      <c r="G119" s="41">
        <v>0</v>
      </c>
      <c r="H119" s="41">
        <v>0</v>
      </c>
      <c r="I119" s="411">
        <v>0</v>
      </c>
      <c r="J119" s="603"/>
    </row>
    <row r="120" spans="1:10" s="35" customFormat="1" ht="33.75" x14ac:dyDescent="0.2">
      <c r="A120" s="677"/>
      <c r="B120" s="688"/>
      <c r="C120" s="595">
        <v>919</v>
      </c>
      <c r="D120" s="596" t="s">
        <v>421</v>
      </c>
      <c r="E120" s="172">
        <v>0</v>
      </c>
      <c r="F120" s="335">
        <f>Výdaje!E255</f>
        <v>28550</v>
      </c>
      <c r="G120" s="41">
        <f>Výdaje!F255</f>
        <v>28550</v>
      </c>
      <c r="H120" s="41">
        <f>Výdaje!G255</f>
        <v>28550</v>
      </c>
      <c r="I120" s="411">
        <f>Výdaje!H255</f>
        <v>28550</v>
      </c>
      <c r="J120" s="603"/>
    </row>
    <row r="121" spans="1:10" s="35" customFormat="1" ht="34.5" thickBot="1" x14ac:dyDescent="0.25">
      <c r="A121" s="677"/>
      <c r="B121" s="688"/>
      <c r="C121" s="595">
        <v>919</v>
      </c>
      <c r="D121" s="597" t="s">
        <v>224</v>
      </c>
      <c r="E121" s="172">
        <v>0</v>
      </c>
      <c r="F121" s="335">
        <f>Výdaje!E256</f>
        <v>0</v>
      </c>
      <c r="G121" s="41">
        <f>Výdaje!F256</f>
        <v>0</v>
      </c>
      <c r="H121" s="41">
        <f>Výdaje!G256</f>
        <v>0</v>
      </c>
      <c r="I121" s="411">
        <f>Výdaje!H256</f>
        <v>0</v>
      </c>
      <c r="J121" s="603"/>
    </row>
    <row r="122" spans="1:10" ht="13.5" thickBot="1" x14ac:dyDescent="0.25">
      <c r="A122" s="415" t="s">
        <v>67</v>
      </c>
      <c r="B122" s="416"/>
      <c r="C122" s="417"/>
      <c r="D122" s="416"/>
      <c r="E122" s="174">
        <f>E21+E29+E35+E40+E48+E55+E63+E71+E81+E89+E91+E94+E99+E101+E105+E112+E116</f>
        <v>2828080.7</v>
      </c>
      <c r="F122" s="406">
        <f t="shared" ref="F122:I122" si="3">F21+F29+F35+F40+F48+F55+F63+F71+F81+F89+F91+F94+F99+F101+F105+F112+F116</f>
        <v>3132690.5</v>
      </c>
      <c r="G122" s="407">
        <f t="shared" si="3"/>
        <v>3208219.2185999998</v>
      </c>
      <c r="H122" s="407">
        <f t="shared" si="3"/>
        <v>3213609.3240419999</v>
      </c>
      <c r="I122" s="408">
        <f t="shared" si="3"/>
        <v>3100849.2175374399</v>
      </c>
    </row>
    <row r="123" spans="1:10" x14ac:dyDescent="0.2">
      <c r="B123" s="44"/>
      <c r="E123" s="44"/>
      <c r="F123" s="491"/>
      <c r="G123" s="44"/>
      <c r="H123" s="44"/>
      <c r="I123" s="44"/>
    </row>
    <row r="124" spans="1:10" ht="15" customHeight="1" x14ac:dyDescent="0.25">
      <c r="E124" s="3"/>
      <c r="G124" s="3"/>
      <c r="H124" s="3"/>
      <c r="I124" s="3"/>
    </row>
    <row r="125" spans="1:10" ht="15" customHeight="1" x14ac:dyDescent="0.25">
      <c r="A125" s="686" t="s">
        <v>68</v>
      </c>
      <c r="B125" s="686"/>
      <c r="C125" s="686"/>
      <c r="D125" s="686"/>
      <c r="E125" s="686"/>
      <c r="F125" s="686"/>
      <c r="G125" s="686"/>
      <c r="H125" s="686"/>
      <c r="I125" s="686"/>
    </row>
    <row r="126" spans="1:10" x14ac:dyDescent="0.2">
      <c r="B126" s="44"/>
      <c r="E126" s="44"/>
      <c r="F126" s="491"/>
      <c r="G126" s="44"/>
      <c r="H126" s="44"/>
      <c r="I126" s="44"/>
    </row>
    <row r="127" spans="1:10" ht="13.5" thickBot="1" x14ac:dyDescent="0.25">
      <c r="B127" s="44"/>
      <c r="E127" s="44"/>
      <c r="F127" s="491"/>
      <c r="G127" s="44"/>
      <c r="H127" s="44"/>
      <c r="I127" s="9" t="s">
        <v>2</v>
      </c>
    </row>
    <row r="128" spans="1:10" ht="13.5" thickBot="1" x14ac:dyDescent="0.25">
      <c r="A128" s="680" t="s">
        <v>69</v>
      </c>
      <c r="B128" s="681"/>
      <c r="C128" s="681"/>
      <c r="D128" s="682"/>
      <c r="E128" s="162" t="s">
        <v>316</v>
      </c>
      <c r="F128" s="492" t="s">
        <v>417</v>
      </c>
      <c r="G128" s="607" t="s">
        <v>418</v>
      </c>
      <c r="H128" s="529" t="s">
        <v>419</v>
      </c>
      <c r="I128" s="530" t="s">
        <v>420</v>
      </c>
    </row>
    <row r="129" spans="1:9" ht="13.5" thickBot="1" x14ac:dyDescent="0.25">
      <c r="A129" s="683"/>
      <c r="B129" s="684"/>
      <c r="C129" s="684"/>
      <c r="D129" s="685"/>
      <c r="E129" s="176">
        <f>E15-E122</f>
        <v>0</v>
      </c>
      <c r="F129" s="175">
        <f>F15-F122</f>
        <v>0</v>
      </c>
      <c r="G129" s="45">
        <f>G15-G122</f>
        <v>76019.791399999987</v>
      </c>
      <c r="H129" s="45">
        <f>H15-H122</f>
        <v>229755.62145800004</v>
      </c>
      <c r="I129" s="46">
        <f>I15-I122</f>
        <v>509597.96023756033</v>
      </c>
    </row>
    <row r="150" spans="2:7" x14ac:dyDescent="0.2">
      <c r="B150" s="47"/>
    </row>
    <row r="151" spans="2:7" x14ac:dyDescent="0.2">
      <c r="B151" s="47"/>
      <c r="E151" s="47"/>
      <c r="F151" s="493"/>
      <c r="G151" s="48"/>
    </row>
  </sheetData>
  <sheetProtection selectLockedCells="1" selectUnlockedCells="1"/>
  <mergeCells count="39">
    <mergeCell ref="A128:D129"/>
    <mergeCell ref="B92:B93"/>
    <mergeCell ref="B95:B98"/>
    <mergeCell ref="B102:B104"/>
    <mergeCell ref="B106:B111"/>
    <mergeCell ref="A101:A104"/>
    <mergeCell ref="A112:A114"/>
    <mergeCell ref="A91:A93"/>
    <mergeCell ref="A116:A121"/>
    <mergeCell ref="A94:A98"/>
    <mergeCell ref="A125:I125"/>
    <mergeCell ref="B113:B115"/>
    <mergeCell ref="A105:A111"/>
    <mergeCell ref="B117:B121"/>
    <mergeCell ref="A89:A90"/>
    <mergeCell ref="A99:A100"/>
    <mergeCell ref="B41:B47"/>
    <mergeCell ref="A40:A46"/>
    <mergeCell ref="B64:B70"/>
    <mergeCell ref="B72:B80"/>
    <mergeCell ref="B56:B62"/>
    <mergeCell ref="B49:B54"/>
    <mergeCell ref="A48:A53"/>
    <mergeCell ref="A55:A61"/>
    <mergeCell ref="A63:A69"/>
    <mergeCell ref="A71:A79"/>
    <mergeCell ref="A81:A87"/>
    <mergeCell ref="B82:B88"/>
    <mergeCell ref="A1:I1"/>
    <mergeCell ref="A3:I3"/>
    <mergeCell ref="A5:I5"/>
    <mergeCell ref="A7:I7"/>
    <mergeCell ref="B36:B39"/>
    <mergeCell ref="A21:A26"/>
    <mergeCell ref="A29:A33"/>
    <mergeCell ref="A35:A39"/>
    <mergeCell ref="A17:I17"/>
    <mergeCell ref="B22:B28"/>
    <mergeCell ref="B30:B34"/>
  </mergeCells>
  <phoneticPr fontId="24" type="noConversion"/>
  <printOptions horizontalCentered="1"/>
  <pageMargins left="0.19685039370078741" right="0.19685039370078741" top="0.39370078740157483" bottom="0.39370078740157483" header="0.51181102362204722" footer="0.51181102362204722"/>
  <pageSetup paperSize="9" scale="85" firstPageNumber="0" orientation="portrait" r:id="rId1"/>
  <headerFooter alignWithMargins="0"/>
  <rowBreaks count="1" manualBreakCount="1">
    <brk id="70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</sheetPr>
  <dimension ref="A1:F59"/>
  <sheetViews>
    <sheetView zoomScaleNormal="100" zoomScaleSheetLayoutView="100" workbookViewId="0">
      <selection sqref="A1:F1"/>
    </sheetView>
  </sheetViews>
  <sheetFormatPr defaultColWidth="22.5703125" defaultRowHeight="12.75" x14ac:dyDescent="0.2"/>
  <cols>
    <col min="1" max="1" width="60.140625" style="49" customWidth="1"/>
    <col min="2" max="6" width="10" style="50" customWidth="1"/>
    <col min="7" max="16384" width="22.5703125" style="50"/>
  </cols>
  <sheetData>
    <row r="1" spans="1:6" ht="18" x14ac:dyDescent="0.25">
      <c r="A1" s="669" t="s">
        <v>416</v>
      </c>
      <c r="B1" s="669"/>
      <c r="C1" s="669"/>
      <c r="D1" s="669"/>
      <c r="E1" s="669"/>
      <c r="F1" s="669"/>
    </row>
    <row r="3" spans="1:6" ht="15.75" x14ac:dyDescent="0.25">
      <c r="A3" s="671" t="s">
        <v>431</v>
      </c>
      <c r="B3" s="671"/>
      <c r="C3" s="671"/>
      <c r="D3" s="671"/>
      <c r="E3" s="671"/>
      <c r="F3" s="671"/>
    </row>
    <row r="4" spans="1:6" s="52" customFormat="1" ht="15.75" x14ac:dyDescent="0.25">
      <c r="A4" s="51"/>
    </row>
    <row r="5" spans="1:6" s="52" customFormat="1" ht="15.75" x14ac:dyDescent="0.25">
      <c r="A5" s="690" t="s">
        <v>70</v>
      </c>
      <c r="B5" s="690"/>
      <c r="C5" s="690"/>
      <c r="D5" s="690"/>
      <c r="E5" s="690"/>
      <c r="F5" s="690"/>
    </row>
    <row r="6" spans="1:6" s="52" customFormat="1" ht="15.75" x14ac:dyDescent="0.25">
      <c r="A6" s="51"/>
    </row>
    <row r="7" spans="1:6" ht="16.5" thickBot="1" x14ac:dyDescent="0.3">
      <c r="A7" s="53"/>
      <c r="B7" s="54"/>
      <c r="C7" s="55"/>
      <c r="D7" s="56"/>
      <c r="F7" s="56" t="s">
        <v>71</v>
      </c>
    </row>
    <row r="8" spans="1:6" ht="13.5" thickBot="1" x14ac:dyDescent="0.25">
      <c r="A8" s="303" t="s">
        <v>72</v>
      </c>
      <c r="B8" s="567" t="s">
        <v>316</v>
      </c>
      <c r="C8" s="568" t="s">
        <v>417</v>
      </c>
      <c r="D8" s="569" t="s">
        <v>418</v>
      </c>
      <c r="E8" s="569" t="s">
        <v>419</v>
      </c>
      <c r="F8" s="570" t="s">
        <v>420</v>
      </c>
    </row>
    <row r="9" spans="1:6" s="49" customFormat="1" x14ac:dyDescent="0.2">
      <c r="A9" s="304" t="s">
        <v>73</v>
      </c>
      <c r="B9" s="469">
        <f>SUM(B11:B12)</f>
        <v>2661000</v>
      </c>
      <c r="C9" s="359">
        <f>SUM(C11:C12)</f>
        <v>2960700</v>
      </c>
      <c r="D9" s="57">
        <f>SUM(D11:D12)</f>
        <v>3108700</v>
      </c>
      <c r="E9" s="57">
        <f>SUM(E11:E12)</f>
        <v>3264100</v>
      </c>
      <c r="F9" s="305">
        <f>SUM(F11:F12)</f>
        <v>3427270</v>
      </c>
    </row>
    <row r="10" spans="1:6" s="49" customFormat="1" x14ac:dyDescent="0.2">
      <c r="A10" s="306" t="s">
        <v>74</v>
      </c>
      <c r="B10" s="466"/>
      <c r="C10" s="58"/>
      <c r="D10" s="58"/>
      <c r="E10" s="58"/>
      <c r="F10" s="307"/>
    </row>
    <row r="11" spans="1:6" s="49" customFormat="1" x14ac:dyDescent="0.2">
      <c r="A11" s="557" t="s">
        <v>229</v>
      </c>
      <c r="B11" s="467">
        <v>2660000</v>
      </c>
      <c r="C11" s="361">
        <f>2900000+60000</f>
        <v>2960000</v>
      </c>
      <c r="D11" s="59">
        <f>C11*(1+$F$37)</f>
        <v>3108000</v>
      </c>
      <c r="E11" s="59">
        <f>D11*(1+$F$37)</f>
        <v>3263400</v>
      </c>
      <c r="F11" s="308">
        <f>E11*(1+$F$37)</f>
        <v>3426570</v>
      </c>
    </row>
    <row r="12" spans="1:6" s="49" customFormat="1" ht="13.5" thickBot="1" x14ac:dyDescent="0.25">
      <c r="A12" s="558" t="s">
        <v>75</v>
      </c>
      <c r="B12" s="468">
        <v>1000</v>
      </c>
      <c r="C12" s="571">
        <v>700</v>
      </c>
      <c r="D12" s="572">
        <v>700</v>
      </c>
      <c r="E12" s="572">
        <v>700</v>
      </c>
      <c r="F12" s="573">
        <v>700</v>
      </c>
    </row>
    <row r="13" spans="1:6" s="49" customFormat="1" x14ac:dyDescent="0.2">
      <c r="A13" s="559" t="s">
        <v>76</v>
      </c>
      <c r="B13" s="469">
        <f>SUM(B15:B21)</f>
        <v>73356.929999999993</v>
      </c>
      <c r="C13" s="360">
        <f>SUM(C15:C21)</f>
        <v>74887.23000000001</v>
      </c>
      <c r="D13" s="302">
        <f>SUM(D15:D21)</f>
        <v>74887.23000000001</v>
      </c>
      <c r="E13" s="302">
        <f>SUM(E15:E21)</f>
        <v>74887.23000000001</v>
      </c>
      <c r="F13" s="470">
        <f>SUM(F15:F21)</f>
        <v>74887.23000000001</v>
      </c>
    </row>
    <row r="14" spans="1:6" s="49" customFormat="1" x14ac:dyDescent="0.2">
      <c r="A14" s="560" t="s">
        <v>77</v>
      </c>
      <c r="B14" s="466"/>
      <c r="C14" s="58"/>
      <c r="D14" s="58"/>
      <c r="E14" s="58"/>
      <c r="F14" s="307"/>
    </row>
    <row r="15" spans="1:6" s="49" customFormat="1" x14ac:dyDescent="0.2">
      <c r="A15" s="557" t="s">
        <v>202</v>
      </c>
      <c r="B15" s="467">
        <v>500</v>
      </c>
      <c r="C15" s="361">
        <v>0</v>
      </c>
      <c r="D15" s="59">
        <v>0</v>
      </c>
      <c r="E15" s="59">
        <v>0</v>
      </c>
      <c r="F15" s="308">
        <v>0</v>
      </c>
    </row>
    <row r="16" spans="1:6" s="49" customFormat="1" x14ac:dyDescent="0.2">
      <c r="A16" s="557" t="s">
        <v>78</v>
      </c>
      <c r="B16" s="467">
        <v>18000</v>
      </c>
      <c r="C16" s="361">
        <v>15000</v>
      </c>
      <c r="D16" s="59">
        <v>15000</v>
      </c>
      <c r="E16" s="59">
        <v>15000</v>
      </c>
      <c r="F16" s="308">
        <v>15000</v>
      </c>
    </row>
    <row r="17" spans="1:6" s="49" customFormat="1" x14ac:dyDescent="0.2">
      <c r="A17" s="557" t="s">
        <v>426</v>
      </c>
      <c r="B17" s="467">
        <v>0</v>
      </c>
      <c r="C17" s="361">
        <v>0</v>
      </c>
      <c r="D17" s="59">
        <v>0</v>
      </c>
      <c r="E17" s="59">
        <v>0</v>
      </c>
      <c r="F17" s="308">
        <v>0</v>
      </c>
    </row>
    <row r="18" spans="1:6" s="49" customFormat="1" x14ac:dyDescent="0.2">
      <c r="A18" s="557" t="s">
        <v>424</v>
      </c>
      <c r="B18" s="467">
        <v>30820</v>
      </c>
      <c r="C18" s="361">
        <v>33250.300000000003</v>
      </c>
      <c r="D18" s="59">
        <v>33250.300000000003</v>
      </c>
      <c r="E18" s="59">
        <v>33250.300000000003</v>
      </c>
      <c r="F18" s="308">
        <v>33250.300000000003</v>
      </c>
    </row>
    <row r="19" spans="1:6" s="49" customFormat="1" ht="13.5" customHeight="1" x14ac:dyDescent="0.2">
      <c r="A19" s="561" t="s">
        <v>264</v>
      </c>
      <c r="B19" s="471">
        <v>9800</v>
      </c>
      <c r="C19" s="435">
        <v>9600</v>
      </c>
      <c r="D19" s="436">
        <v>9600</v>
      </c>
      <c r="E19" s="436">
        <v>9600</v>
      </c>
      <c r="F19" s="472">
        <v>9600</v>
      </c>
    </row>
    <row r="20" spans="1:6" s="49" customFormat="1" x14ac:dyDescent="0.2">
      <c r="A20" s="562" t="s">
        <v>317</v>
      </c>
      <c r="B20" s="494">
        <v>9000</v>
      </c>
      <c r="C20" s="495">
        <v>11800</v>
      </c>
      <c r="D20" s="496">
        <v>11800</v>
      </c>
      <c r="E20" s="496">
        <v>11800</v>
      </c>
      <c r="F20" s="497">
        <v>11800</v>
      </c>
    </row>
    <row r="21" spans="1:6" s="49" customFormat="1" ht="13.5" thickBot="1" x14ac:dyDescent="0.25">
      <c r="A21" s="563" t="s">
        <v>413</v>
      </c>
      <c r="B21" s="473">
        <v>5236.93</v>
      </c>
      <c r="C21" s="433">
        <v>5236.93</v>
      </c>
      <c r="D21" s="434">
        <v>5236.93</v>
      </c>
      <c r="E21" s="434">
        <v>5236.93</v>
      </c>
      <c r="F21" s="474">
        <v>5236.93</v>
      </c>
    </row>
    <row r="22" spans="1:6" s="49" customFormat="1" x14ac:dyDescent="0.2">
      <c r="A22" s="564" t="s">
        <v>79</v>
      </c>
      <c r="B22" s="465">
        <f>B24+B27+B28</f>
        <v>93723.76999999999</v>
      </c>
      <c r="C22" s="359">
        <f>C24+C27+C28</f>
        <v>97103.26999999999</v>
      </c>
      <c r="D22" s="57">
        <f>D24+D27+D28</f>
        <v>100651.78</v>
      </c>
      <c r="E22" s="57">
        <f>E24+E27+E28</f>
        <v>104377.71550000002</v>
      </c>
      <c r="F22" s="305">
        <f>F24+F27+F28</f>
        <v>108289.94777500001</v>
      </c>
    </row>
    <row r="23" spans="1:6" s="49" customFormat="1" x14ac:dyDescent="0.2">
      <c r="A23" s="560" t="s">
        <v>77</v>
      </c>
      <c r="B23" s="466"/>
      <c r="C23" s="58"/>
      <c r="D23" s="58"/>
      <c r="E23" s="58"/>
      <c r="F23" s="307"/>
    </row>
    <row r="24" spans="1:6" s="49" customFormat="1" x14ac:dyDescent="0.2">
      <c r="A24" s="557" t="s">
        <v>80</v>
      </c>
      <c r="B24" s="467">
        <v>67590.7</v>
      </c>
      <c r="C24" s="361">
        <f>C26</f>
        <v>70970.2</v>
      </c>
      <c r="D24" s="61">
        <f>D26</f>
        <v>74518.710000000006</v>
      </c>
      <c r="E24" s="61">
        <f>E26</f>
        <v>78244.645500000013</v>
      </c>
      <c r="F24" s="551">
        <f>F26</f>
        <v>82156.877775000015</v>
      </c>
    </row>
    <row r="25" spans="1:6" s="49" customFormat="1" x14ac:dyDescent="0.2">
      <c r="A25" s="560" t="s">
        <v>81</v>
      </c>
      <c r="B25" s="475"/>
      <c r="C25" s="363"/>
      <c r="D25" s="62"/>
      <c r="E25" s="62"/>
      <c r="F25" s="476"/>
    </row>
    <row r="26" spans="1:6" s="49" customFormat="1" x14ac:dyDescent="0.2">
      <c r="A26" s="560" t="s">
        <v>429</v>
      </c>
      <c r="B26" s="477">
        <v>67590.7</v>
      </c>
      <c r="C26" s="574">
        <v>70970.2</v>
      </c>
      <c r="D26" s="575">
        <f>C26*(1+$F$41)</f>
        <v>74518.710000000006</v>
      </c>
      <c r="E26" s="575">
        <f>D26*(1+$F$41)</f>
        <v>78244.645500000013</v>
      </c>
      <c r="F26" s="576">
        <f>E26*(1+$F$41)</f>
        <v>82156.877775000015</v>
      </c>
    </row>
    <row r="27" spans="1:6" s="49" customFormat="1" x14ac:dyDescent="0.2">
      <c r="A27" s="550" t="s">
        <v>428</v>
      </c>
      <c r="B27" s="467">
        <v>26133.07</v>
      </c>
      <c r="C27" s="361">
        <v>26133.07</v>
      </c>
      <c r="D27" s="59">
        <v>26133.07</v>
      </c>
      <c r="E27" s="59">
        <v>26133.07</v>
      </c>
      <c r="F27" s="308">
        <v>26133.07</v>
      </c>
    </row>
    <row r="28" spans="1:6" s="49" customFormat="1" ht="13.5" thickBot="1" x14ac:dyDescent="0.25">
      <c r="A28" s="552" t="s">
        <v>82</v>
      </c>
      <c r="B28" s="478">
        <v>0</v>
      </c>
      <c r="C28" s="362">
        <v>0</v>
      </c>
      <c r="D28" s="60">
        <v>0</v>
      </c>
      <c r="E28" s="60">
        <v>0</v>
      </c>
      <c r="F28" s="479">
        <v>0</v>
      </c>
    </row>
    <row r="29" spans="1:6" s="49" customFormat="1" ht="13.5" thickBot="1" x14ac:dyDescent="0.25">
      <c r="A29" s="553" t="s">
        <v>83</v>
      </c>
      <c r="B29" s="480">
        <v>0</v>
      </c>
      <c r="C29" s="364">
        <v>0</v>
      </c>
      <c r="D29" s="63">
        <v>0</v>
      </c>
      <c r="E29" s="63">
        <v>0</v>
      </c>
      <c r="F29" s="481">
        <v>0</v>
      </c>
    </row>
    <row r="30" spans="1:6" s="49" customFormat="1" ht="13.5" thickBot="1" x14ac:dyDescent="0.25">
      <c r="A30" s="554" t="s">
        <v>84</v>
      </c>
      <c r="B30" s="482">
        <f>B22+B13+B9</f>
        <v>2828080.7</v>
      </c>
      <c r="C30" s="365">
        <f>C22+C13+C9+C29</f>
        <v>3132690.5</v>
      </c>
      <c r="D30" s="64">
        <f>D22+D13+D9+D29</f>
        <v>3284239.01</v>
      </c>
      <c r="E30" s="64">
        <f>E22+E13+E9+E29</f>
        <v>3443364.9454999999</v>
      </c>
      <c r="F30" s="483">
        <f>F22+F13+F9+F29</f>
        <v>3610447.1777750002</v>
      </c>
    </row>
    <row r="31" spans="1:6" s="49" customFormat="1" ht="13.5" thickBot="1" x14ac:dyDescent="0.25">
      <c r="A31" s="555" t="s">
        <v>85</v>
      </c>
      <c r="B31" s="484"/>
      <c r="C31" s="65"/>
      <c r="D31" s="65"/>
      <c r="E31" s="65"/>
      <c r="F31" s="485"/>
    </row>
    <row r="32" spans="1:6" s="49" customFormat="1" x14ac:dyDescent="0.2">
      <c r="A32" s="304" t="s">
        <v>86</v>
      </c>
      <c r="B32" s="465">
        <v>0</v>
      </c>
      <c r="C32" s="359">
        <v>0</v>
      </c>
      <c r="D32" s="57">
        <v>0</v>
      </c>
      <c r="E32" s="57">
        <v>0</v>
      </c>
      <c r="F32" s="305">
        <v>0</v>
      </c>
    </row>
    <row r="33" spans="1:6" s="49" customFormat="1" ht="23.25" thickBot="1" x14ac:dyDescent="0.25">
      <c r="A33" s="556" t="s">
        <v>201</v>
      </c>
      <c r="B33" s="542">
        <v>0</v>
      </c>
      <c r="C33" s="543">
        <v>0</v>
      </c>
      <c r="D33" s="544">
        <v>0</v>
      </c>
      <c r="E33" s="544">
        <v>0</v>
      </c>
      <c r="F33" s="545">
        <v>0</v>
      </c>
    </row>
    <row r="34" spans="1:6" s="49" customFormat="1" ht="13.5" thickBot="1" x14ac:dyDescent="0.25">
      <c r="A34" s="546" t="s">
        <v>87</v>
      </c>
      <c r="B34" s="547">
        <f>B30+B32+B33</f>
        <v>2828080.7</v>
      </c>
      <c r="C34" s="548">
        <f>C30+C32+C33</f>
        <v>3132690.5</v>
      </c>
      <c r="D34" s="548">
        <f>D30+D32+D33</f>
        <v>3284239.01</v>
      </c>
      <c r="E34" s="548">
        <f>E30+E32+E33</f>
        <v>3443364.9454999999</v>
      </c>
      <c r="F34" s="549">
        <f>F30+F32+F33</f>
        <v>3610447.1777750002</v>
      </c>
    </row>
    <row r="36" spans="1:6" x14ac:dyDescent="0.2">
      <c r="A36" s="66" t="s">
        <v>147</v>
      </c>
    </row>
    <row r="37" spans="1:6" s="49" customFormat="1" ht="36.75" customHeight="1" x14ac:dyDescent="0.2">
      <c r="A37" s="692" t="s">
        <v>423</v>
      </c>
      <c r="B37" s="692"/>
      <c r="C37" s="692"/>
      <c r="D37" s="692"/>
      <c r="E37" s="692"/>
      <c r="F37" s="577">
        <v>0.05</v>
      </c>
    </row>
    <row r="38" spans="1:6" x14ac:dyDescent="0.2">
      <c r="A38" s="691" t="s">
        <v>318</v>
      </c>
      <c r="B38" s="691"/>
      <c r="C38" s="691"/>
      <c r="D38" s="691"/>
      <c r="E38" s="691"/>
      <c r="F38" s="691"/>
    </row>
    <row r="39" spans="1:6" ht="39.75" customHeight="1" x14ac:dyDescent="0.2">
      <c r="A39" s="691" t="s">
        <v>427</v>
      </c>
      <c r="B39" s="691"/>
      <c r="C39" s="691"/>
      <c r="D39" s="691"/>
      <c r="E39" s="691"/>
      <c r="F39" s="565"/>
    </row>
    <row r="40" spans="1:6" x14ac:dyDescent="0.2">
      <c r="A40" s="689" t="s">
        <v>425</v>
      </c>
      <c r="B40" s="689"/>
      <c r="C40" s="689"/>
      <c r="D40" s="689"/>
      <c r="E40" s="689"/>
      <c r="F40" s="689"/>
    </row>
    <row r="41" spans="1:6" ht="23.25" customHeight="1" x14ac:dyDescent="0.2">
      <c r="A41" s="689" t="s">
        <v>430</v>
      </c>
      <c r="B41" s="689"/>
      <c r="C41" s="689"/>
      <c r="D41" s="689"/>
      <c r="E41" s="689"/>
      <c r="F41" s="577">
        <v>0.05</v>
      </c>
    </row>
    <row r="42" spans="1:6" x14ac:dyDescent="0.2">
      <c r="A42" s="67"/>
    </row>
    <row r="43" spans="1:6" x14ac:dyDescent="0.2">
      <c r="A43" s="67"/>
      <c r="B43" s="309"/>
      <c r="C43" s="309"/>
      <c r="D43" s="309"/>
      <c r="E43" s="309"/>
      <c r="F43" s="309"/>
    </row>
    <row r="44" spans="1:6" x14ac:dyDescent="0.2">
      <c r="A44" s="67"/>
      <c r="B44" s="309"/>
      <c r="C44" s="309"/>
      <c r="D44" s="309"/>
      <c r="E44" s="309"/>
      <c r="F44" s="309"/>
    </row>
    <row r="45" spans="1:6" x14ac:dyDescent="0.2">
      <c r="B45" s="309"/>
      <c r="C45" s="309"/>
      <c r="D45" s="309"/>
      <c r="E45" s="309"/>
      <c r="F45" s="309"/>
    </row>
    <row r="46" spans="1:6" x14ac:dyDescent="0.2">
      <c r="B46" s="309"/>
      <c r="C46" s="309"/>
      <c r="D46" s="309"/>
      <c r="E46" s="309"/>
      <c r="F46" s="309"/>
    </row>
    <row r="47" spans="1:6" x14ac:dyDescent="0.2">
      <c r="B47" s="309"/>
      <c r="C47" s="309"/>
      <c r="D47" s="309"/>
      <c r="E47" s="309"/>
      <c r="F47" s="309"/>
    </row>
    <row r="48" spans="1:6" x14ac:dyDescent="0.2">
      <c r="B48" s="309"/>
      <c r="C48" s="309"/>
      <c r="D48" s="309"/>
      <c r="E48" s="309"/>
      <c r="F48" s="309"/>
    </row>
    <row r="49" spans="2:6" x14ac:dyDescent="0.2">
      <c r="B49" s="309"/>
      <c r="C49" s="309"/>
      <c r="D49" s="309"/>
      <c r="E49" s="309"/>
      <c r="F49" s="309"/>
    </row>
    <row r="50" spans="2:6" x14ac:dyDescent="0.2">
      <c r="B50" s="309"/>
      <c r="C50" s="309"/>
      <c r="D50" s="309"/>
      <c r="E50" s="309"/>
      <c r="F50" s="309"/>
    </row>
    <row r="51" spans="2:6" x14ac:dyDescent="0.2">
      <c r="B51" s="309"/>
      <c r="C51" s="309"/>
      <c r="D51" s="309"/>
      <c r="E51" s="309"/>
      <c r="F51" s="309"/>
    </row>
    <row r="52" spans="2:6" x14ac:dyDescent="0.2">
      <c r="B52" s="309"/>
      <c r="C52" s="309"/>
      <c r="D52" s="309"/>
      <c r="E52" s="309"/>
      <c r="F52" s="309"/>
    </row>
    <row r="53" spans="2:6" x14ac:dyDescent="0.2">
      <c r="B53" s="309"/>
      <c r="C53" s="309"/>
      <c r="D53" s="309"/>
      <c r="E53" s="309"/>
      <c r="F53" s="309"/>
    </row>
    <row r="54" spans="2:6" x14ac:dyDescent="0.2">
      <c r="B54" s="309"/>
      <c r="C54" s="309"/>
      <c r="D54" s="309"/>
      <c r="E54" s="309"/>
      <c r="F54" s="309"/>
    </row>
    <row r="55" spans="2:6" x14ac:dyDescent="0.2">
      <c r="B55" s="309"/>
      <c r="C55" s="309"/>
      <c r="D55" s="309"/>
      <c r="E55" s="309"/>
      <c r="F55" s="309"/>
    </row>
    <row r="56" spans="2:6" x14ac:dyDescent="0.2">
      <c r="B56" s="309"/>
      <c r="C56" s="309"/>
      <c r="D56" s="309"/>
      <c r="E56" s="309"/>
      <c r="F56" s="309"/>
    </row>
    <row r="57" spans="2:6" x14ac:dyDescent="0.2">
      <c r="B57" s="309"/>
      <c r="C57" s="309"/>
      <c r="D57" s="309"/>
      <c r="E57" s="309"/>
      <c r="F57" s="309"/>
    </row>
    <row r="58" spans="2:6" ht="13.5" customHeight="1" x14ac:dyDescent="0.2"/>
    <row r="59" spans="2:6" ht="13.5" customHeight="1" x14ac:dyDescent="0.2"/>
  </sheetData>
  <sheetProtection selectLockedCells="1" selectUnlockedCells="1"/>
  <mergeCells count="8">
    <mergeCell ref="A41:E41"/>
    <mergeCell ref="A40:F40"/>
    <mergeCell ref="A1:F1"/>
    <mergeCell ref="A3:F3"/>
    <mergeCell ref="A5:F5"/>
    <mergeCell ref="A38:F38"/>
    <mergeCell ref="A37:E37"/>
    <mergeCell ref="A39:E39"/>
  </mergeCells>
  <phoneticPr fontId="24" type="noConversion"/>
  <printOptions horizontalCentered="1"/>
  <pageMargins left="0.19685039370078741" right="0.19685039370078741" top="0.39370078740157483" bottom="0.39370078740157483" header="0.51181102362204722" footer="0.51181102362204722"/>
  <pageSetup paperSize="9" scale="90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00"/>
  </sheetPr>
  <dimension ref="A1:K108"/>
  <sheetViews>
    <sheetView zoomScaleNormal="100" workbookViewId="0">
      <selection activeCell="A2" sqref="A2:I2"/>
    </sheetView>
  </sheetViews>
  <sheetFormatPr defaultRowHeight="12.75" x14ac:dyDescent="0.2"/>
  <cols>
    <col min="1" max="2" width="3" style="239" bestFit="1" customWidth="1"/>
    <col min="3" max="3" width="10.5703125" style="239" customWidth="1"/>
    <col min="4" max="4" width="4.85546875" style="239" customWidth="1"/>
    <col min="5" max="5" width="43.85546875" style="239" customWidth="1"/>
    <col min="6" max="6" width="11.42578125" style="239" customWidth="1"/>
    <col min="7" max="7" width="12.28515625" style="239" customWidth="1"/>
    <col min="8" max="8" width="12.42578125" style="239" bestFit="1" customWidth="1"/>
    <col min="9" max="9" width="11" style="239" customWidth="1"/>
    <col min="10" max="10" width="13.5703125" style="239" customWidth="1"/>
    <col min="11" max="16384" width="9.140625" style="239"/>
  </cols>
  <sheetData>
    <row r="1" spans="1:11" x14ac:dyDescent="0.2">
      <c r="H1" s="426"/>
    </row>
    <row r="2" spans="1:11" ht="36.75" customHeight="1" x14ac:dyDescent="0.2">
      <c r="A2" s="699" t="s">
        <v>432</v>
      </c>
      <c r="B2" s="699"/>
      <c r="C2" s="699"/>
      <c r="D2" s="699"/>
      <c r="E2" s="699"/>
      <c r="F2" s="699"/>
      <c r="G2" s="699"/>
      <c r="H2" s="699"/>
      <c r="I2" s="699"/>
    </row>
    <row r="3" spans="1:11" ht="13.5" customHeight="1" thickBot="1" x14ac:dyDescent="0.3">
      <c r="A3" s="240"/>
      <c r="B3" s="241"/>
      <c r="C3" s="240"/>
      <c r="D3" s="242"/>
      <c r="E3" s="240"/>
      <c r="F3" s="240"/>
      <c r="G3" s="240"/>
      <c r="H3" s="243"/>
      <c r="I3" s="243" t="s">
        <v>160</v>
      </c>
    </row>
    <row r="4" spans="1:11" ht="34.5" thickBot="1" x14ac:dyDescent="0.25">
      <c r="A4" s="652" t="s">
        <v>161</v>
      </c>
      <c r="B4" s="653" t="s">
        <v>162</v>
      </c>
      <c r="C4" s="654" t="s">
        <v>163</v>
      </c>
      <c r="D4" s="655" t="s">
        <v>10</v>
      </c>
      <c r="E4" s="656" t="s">
        <v>164</v>
      </c>
      <c r="F4" s="657" t="s">
        <v>316</v>
      </c>
      <c r="G4" s="658" t="s">
        <v>433</v>
      </c>
      <c r="H4" s="659" t="s">
        <v>556</v>
      </c>
      <c r="I4" s="660" t="s">
        <v>412</v>
      </c>
    </row>
    <row r="5" spans="1:11" ht="13.5" thickBot="1" x14ac:dyDescent="0.25">
      <c r="A5" s="244" t="s">
        <v>161</v>
      </c>
      <c r="B5" s="245" t="s">
        <v>16</v>
      </c>
      <c r="C5" s="246">
        <v>910</v>
      </c>
      <c r="D5" s="247" t="s">
        <v>16</v>
      </c>
      <c r="E5" s="248" t="s">
        <v>165</v>
      </c>
      <c r="F5" s="249">
        <v>29496.959999999999</v>
      </c>
      <c r="G5" s="250">
        <v>31838.7</v>
      </c>
      <c r="H5" s="504">
        <v>31838.7</v>
      </c>
      <c r="I5" s="534">
        <v>2341.7400000000016</v>
      </c>
    </row>
    <row r="6" spans="1:11" x14ac:dyDescent="0.2">
      <c r="A6" s="251"/>
      <c r="B6" s="252" t="s">
        <v>162</v>
      </c>
      <c r="C6" s="253">
        <v>91001</v>
      </c>
      <c r="D6" s="254" t="s">
        <v>14</v>
      </c>
      <c r="E6" s="255" t="s">
        <v>166</v>
      </c>
      <c r="F6" s="327">
        <v>5500</v>
      </c>
      <c r="G6" s="256">
        <v>5450</v>
      </c>
      <c r="H6" s="505">
        <v>5450</v>
      </c>
      <c r="I6" s="535"/>
    </row>
    <row r="7" spans="1:11" ht="13.5" thickBot="1" x14ac:dyDescent="0.25">
      <c r="A7" s="257"/>
      <c r="B7" s="258" t="s">
        <v>162</v>
      </c>
      <c r="C7" s="259">
        <v>91015</v>
      </c>
      <c r="D7" s="260" t="s">
        <v>62</v>
      </c>
      <c r="E7" s="261" t="s">
        <v>167</v>
      </c>
      <c r="F7" s="328">
        <v>23996.959999999999</v>
      </c>
      <c r="G7" s="263">
        <v>26388.7</v>
      </c>
      <c r="H7" s="506">
        <v>26388.7</v>
      </c>
      <c r="I7" s="536"/>
    </row>
    <row r="8" spans="1:11" ht="13.5" thickBot="1" x14ac:dyDescent="0.25">
      <c r="A8" s="264" t="s">
        <v>161</v>
      </c>
      <c r="B8" s="265" t="s">
        <v>16</v>
      </c>
      <c r="C8" s="266">
        <v>911</v>
      </c>
      <c r="D8" s="267" t="s">
        <v>16</v>
      </c>
      <c r="E8" s="268" t="s">
        <v>168</v>
      </c>
      <c r="F8" s="249">
        <v>258091.53</v>
      </c>
      <c r="G8" s="250">
        <v>270190.45999999996</v>
      </c>
      <c r="H8" s="504">
        <v>293544.42</v>
      </c>
      <c r="I8" s="534">
        <v>35452.889999999985</v>
      </c>
    </row>
    <row r="9" spans="1:11" ht="13.5" thickBot="1" x14ac:dyDescent="0.25">
      <c r="A9" s="257"/>
      <c r="B9" s="258" t="s">
        <v>162</v>
      </c>
      <c r="C9" s="259">
        <v>91115</v>
      </c>
      <c r="D9" s="260" t="s">
        <v>62</v>
      </c>
      <c r="E9" s="261" t="s">
        <v>167</v>
      </c>
      <c r="F9" s="328">
        <v>258091.53</v>
      </c>
      <c r="G9" s="263">
        <v>270190.45999999996</v>
      </c>
      <c r="H9" s="506">
        <v>293544.42</v>
      </c>
      <c r="I9" s="536"/>
    </row>
    <row r="10" spans="1:11" ht="13.5" customHeight="1" thickBot="1" x14ac:dyDescent="0.25">
      <c r="A10" s="264" t="s">
        <v>161</v>
      </c>
      <c r="B10" s="265" t="s">
        <v>16</v>
      </c>
      <c r="C10" s="266">
        <v>912</v>
      </c>
      <c r="D10" s="267" t="s">
        <v>16</v>
      </c>
      <c r="E10" s="268" t="s">
        <v>406</v>
      </c>
      <c r="F10" s="326">
        <v>26317</v>
      </c>
      <c r="G10" s="250">
        <v>132850.59</v>
      </c>
      <c r="H10" s="504">
        <v>39850</v>
      </c>
      <c r="I10" s="534">
        <v>13533</v>
      </c>
    </row>
    <row r="11" spans="1:11" x14ac:dyDescent="0.2">
      <c r="A11" s="269"/>
      <c r="B11" s="270" t="s">
        <v>162</v>
      </c>
      <c r="C11" s="271">
        <v>91204</v>
      </c>
      <c r="D11" s="272" t="s">
        <v>27</v>
      </c>
      <c r="E11" s="273" t="s">
        <v>170</v>
      </c>
      <c r="F11" s="327">
        <v>22020</v>
      </c>
      <c r="G11" s="256">
        <v>4210</v>
      </c>
      <c r="H11" s="505">
        <v>3910</v>
      </c>
      <c r="I11" s="535"/>
    </row>
    <row r="12" spans="1:11" x14ac:dyDescent="0.2">
      <c r="A12" s="274"/>
      <c r="B12" s="275" t="s">
        <v>162</v>
      </c>
      <c r="C12" s="276">
        <v>91205</v>
      </c>
      <c r="D12" s="277" t="s">
        <v>31</v>
      </c>
      <c r="E12" s="278" t="s">
        <v>171</v>
      </c>
      <c r="F12" s="329">
        <v>0</v>
      </c>
      <c r="G12" s="280">
        <v>800</v>
      </c>
      <c r="H12" s="507">
        <v>0</v>
      </c>
      <c r="I12" s="537"/>
    </row>
    <row r="13" spans="1:11" x14ac:dyDescent="0.2">
      <c r="A13" s="274"/>
      <c r="B13" s="275" t="s">
        <v>162</v>
      </c>
      <c r="C13" s="276">
        <v>91206</v>
      </c>
      <c r="D13" s="277" t="s">
        <v>34</v>
      </c>
      <c r="E13" s="278" t="s">
        <v>172</v>
      </c>
      <c r="F13" s="329">
        <v>0</v>
      </c>
      <c r="G13" s="280">
        <v>58000</v>
      </c>
      <c r="H13" s="507">
        <v>30000</v>
      </c>
      <c r="I13" s="537"/>
    </row>
    <row r="14" spans="1:11" x14ac:dyDescent="0.2">
      <c r="A14" s="274"/>
      <c r="B14" s="275" t="s">
        <v>162</v>
      </c>
      <c r="C14" s="276">
        <v>91207</v>
      </c>
      <c r="D14" s="277" t="s">
        <v>37</v>
      </c>
      <c r="E14" s="278" t="s">
        <v>173</v>
      </c>
      <c r="F14" s="329">
        <v>200</v>
      </c>
      <c r="G14" s="280">
        <v>5300</v>
      </c>
      <c r="H14" s="507">
        <v>2400</v>
      </c>
      <c r="I14" s="537"/>
    </row>
    <row r="15" spans="1:11" x14ac:dyDescent="0.2">
      <c r="A15" s="274"/>
      <c r="B15" s="275" t="s">
        <v>162</v>
      </c>
      <c r="C15" s="276">
        <v>91208</v>
      </c>
      <c r="D15" s="277" t="s">
        <v>40</v>
      </c>
      <c r="E15" s="278" t="s">
        <v>174</v>
      </c>
      <c r="F15" s="329">
        <v>1000</v>
      </c>
      <c r="G15" s="280">
        <v>0</v>
      </c>
      <c r="H15" s="507">
        <v>0</v>
      </c>
      <c r="I15" s="537"/>
      <c r="K15" s="427" t="s">
        <v>199</v>
      </c>
    </row>
    <row r="16" spans="1:11" ht="13.5" thickBot="1" x14ac:dyDescent="0.25">
      <c r="A16" s="274"/>
      <c r="B16" s="275" t="s">
        <v>162</v>
      </c>
      <c r="C16" s="276">
        <v>91209</v>
      </c>
      <c r="D16" s="277" t="s">
        <v>44</v>
      </c>
      <c r="E16" s="278" t="s">
        <v>175</v>
      </c>
      <c r="F16" s="329">
        <v>3097</v>
      </c>
      <c r="G16" s="280">
        <v>64540.59</v>
      </c>
      <c r="H16" s="507">
        <v>3540</v>
      </c>
      <c r="I16" s="537"/>
    </row>
    <row r="17" spans="1:11" ht="13.5" customHeight="1" thickBot="1" x14ac:dyDescent="0.25">
      <c r="A17" s="264" t="s">
        <v>161</v>
      </c>
      <c r="B17" s="265" t="s">
        <v>16</v>
      </c>
      <c r="C17" s="266">
        <v>913</v>
      </c>
      <c r="D17" s="267" t="s">
        <v>16</v>
      </c>
      <c r="E17" s="268" t="s">
        <v>169</v>
      </c>
      <c r="F17" s="326">
        <v>976800</v>
      </c>
      <c r="G17" s="250">
        <v>1159601.24</v>
      </c>
      <c r="H17" s="504">
        <v>1043445.62</v>
      </c>
      <c r="I17" s="534">
        <v>66645.62</v>
      </c>
      <c r="K17" s="437"/>
    </row>
    <row r="18" spans="1:11" x14ac:dyDescent="0.2">
      <c r="A18" s="269"/>
      <c r="B18" s="270" t="s">
        <v>162</v>
      </c>
      <c r="C18" s="271">
        <v>91304</v>
      </c>
      <c r="D18" s="272" t="s">
        <v>27</v>
      </c>
      <c r="E18" s="273" t="s">
        <v>170</v>
      </c>
      <c r="F18" s="327">
        <v>266313</v>
      </c>
      <c r="G18" s="256">
        <v>292944</v>
      </c>
      <c r="H18" s="505">
        <v>270721.26</v>
      </c>
      <c r="I18" s="535"/>
    </row>
    <row r="19" spans="1:11" x14ac:dyDescent="0.2">
      <c r="A19" s="274"/>
      <c r="B19" s="275" t="s">
        <v>162</v>
      </c>
      <c r="C19" s="276">
        <v>91305</v>
      </c>
      <c r="D19" s="277" t="s">
        <v>31</v>
      </c>
      <c r="E19" s="278" t="s">
        <v>171</v>
      </c>
      <c r="F19" s="329">
        <v>136500</v>
      </c>
      <c r="G19" s="280">
        <v>203687.24</v>
      </c>
      <c r="H19" s="507">
        <v>167624.64000000001</v>
      </c>
      <c r="I19" s="537"/>
    </row>
    <row r="20" spans="1:11" x14ac:dyDescent="0.2">
      <c r="A20" s="274"/>
      <c r="B20" s="275" t="s">
        <v>162</v>
      </c>
      <c r="C20" s="276">
        <v>91306</v>
      </c>
      <c r="D20" s="277" t="s">
        <v>34</v>
      </c>
      <c r="E20" s="278" t="s">
        <v>172</v>
      </c>
      <c r="F20" s="329">
        <v>297320</v>
      </c>
      <c r="G20" s="280">
        <v>333520</v>
      </c>
      <c r="H20" s="507">
        <v>298613</v>
      </c>
      <c r="I20" s="537"/>
    </row>
    <row r="21" spans="1:11" x14ac:dyDescent="0.2">
      <c r="A21" s="274"/>
      <c r="B21" s="275" t="s">
        <v>162</v>
      </c>
      <c r="C21" s="276">
        <v>91307</v>
      </c>
      <c r="D21" s="277" t="s">
        <v>37</v>
      </c>
      <c r="E21" s="278" t="s">
        <v>173</v>
      </c>
      <c r="F21" s="329">
        <v>105543</v>
      </c>
      <c r="G21" s="280">
        <v>126037</v>
      </c>
      <c r="H21" s="507">
        <v>116420.72</v>
      </c>
      <c r="I21" s="537"/>
    </row>
    <row r="22" spans="1:11" x14ac:dyDescent="0.2">
      <c r="A22" s="274"/>
      <c r="B22" s="275" t="s">
        <v>162</v>
      </c>
      <c r="C22" s="276">
        <v>91308</v>
      </c>
      <c r="D22" s="277" t="s">
        <v>40</v>
      </c>
      <c r="E22" s="278" t="s">
        <v>174</v>
      </c>
      <c r="F22" s="329">
        <v>4924</v>
      </c>
      <c r="G22" s="280">
        <v>5298</v>
      </c>
      <c r="H22" s="507">
        <v>5298</v>
      </c>
      <c r="I22" s="537"/>
    </row>
    <row r="23" spans="1:11" x14ac:dyDescent="0.2">
      <c r="A23" s="274"/>
      <c r="B23" s="275" t="s">
        <v>162</v>
      </c>
      <c r="C23" s="276">
        <v>91309</v>
      </c>
      <c r="D23" s="277" t="s">
        <v>44</v>
      </c>
      <c r="E23" s="278" t="s">
        <v>175</v>
      </c>
      <c r="F23" s="329">
        <v>154700</v>
      </c>
      <c r="G23" s="280">
        <v>186615</v>
      </c>
      <c r="H23" s="507">
        <v>173268</v>
      </c>
      <c r="I23" s="537"/>
    </row>
    <row r="24" spans="1:11" x14ac:dyDescent="0.2">
      <c r="A24" s="274"/>
      <c r="B24" s="275" t="s">
        <v>162</v>
      </c>
      <c r="C24" s="276">
        <v>91318</v>
      </c>
      <c r="D24" s="316" t="s">
        <v>222</v>
      </c>
      <c r="E24" s="278" t="s">
        <v>404</v>
      </c>
      <c r="F24" s="329">
        <v>11500</v>
      </c>
      <c r="G24" s="280">
        <v>11500</v>
      </c>
      <c r="H24" s="507">
        <v>11500</v>
      </c>
      <c r="I24" s="537"/>
    </row>
    <row r="25" spans="1:11" ht="13.5" thickBot="1" x14ac:dyDescent="0.25">
      <c r="A25" s="510"/>
      <c r="B25" s="511" t="s">
        <v>162</v>
      </c>
      <c r="C25" s="512">
        <v>91903</v>
      </c>
      <c r="D25" s="513" t="s">
        <v>148</v>
      </c>
      <c r="E25" s="514" t="s">
        <v>176</v>
      </c>
      <c r="F25" s="515">
        <v>0</v>
      </c>
      <c r="G25" s="516">
        <v>0</v>
      </c>
      <c r="H25" s="517">
        <v>0</v>
      </c>
      <c r="I25" s="538"/>
    </row>
    <row r="26" spans="1:11" ht="13.5" thickBot="1" x14ac:dyDescent="0.25">
      <c r="A26" s="264" t="s">
        <v>161</v>
      </c>
      <c r="B26" s="265" t="s">
        <v>16</v>
      </c>
      <c r="C26" s="266">
        <v>914</v>
      </c>
      <c r="D26" s="267" t="s">
        <v>16</v>
      </c>
      <c r="E26" s="268" t="s">
        <v>177</v>
      </c>
      <c r="F26" s="249">
        <v>663582.30999999994</v>
      </c>
      <c r="G26" s="250">
        <v>821795.05740000005</v>
      </c>
      <c r="H26" s="504">
        <v>750890.06</v>
      </c>
      <c r="I26" s="534">
        <v>87307.750000000116</v>
      </c>
    </row>
    <row r="27" spans="1:11" x14ac:dyDescent="0.2">
      <c r="A27" s="285"/>
      <c r="B27" s="286" t="s">
        <v>162</v>
      </c>
      <c r="C27" s="287">
        <v>91401</v>
      </c>
      <c r="D27" s="288" t="s">
        <v>14</v>
      </c>
      <c r="E27" s="289" t="s">
        <v>166</v>
      </c>
      <c r="F27" s="330">
        <v>13288.7</v>
      </c>
      <c r="G27" s="291">
        <v>15289.071</v>
      </c>
      <c r="H27" s="508">
        <v>15199.07</v>
      </c>
      <c r="I27" s="539"/>
    </row>
    <row r="28" spans="1:11" x14ac:dyDescent="0.2">
      <c r="A28" s="274"/>
      <c r="B28" s="275" t="s">
        <v>162</v>
      </c>
      <c r="C28" s="276">
        <v>91402</v>
      </c>
      <c r="D28" s="277" t="s">
        <v>21</v>
      </c>
      <c r="E28" s="278" t="s">
        <v>178</v>
      </c>
      <c r="F28" s="329">
        <v>4005</v>
      </c>
      <c r="G28" s="280">
        <v>12575</v>
      </c>
      <c r="H28" s="507">
        <v>8205</v>
      </c>
      <c r="I28" s="537"/>
    </row>
    <row r="29" spans="1:11" x14ac:dyDescent="0.2">
      <c r="A29" s="274"/>
      <c r="B29" s="275" t="s">
        <v>162</v>
      </c>
      <c r="C29" s="276">
        <v>91403</v>
      </c>
      <c r="D29" s="277" t="s">
        <v>23</v>
      </c>
      <c r="E29" s="278" t="s">
        <v>194</v>
      </c>
      <c r="F29" s="329">
        <v>11540</v>
      </c>
      <c r="G29" s="280">
        <v>11540</v>
      </c>
      <c r="H29" s="507">
        <v>11540</v>
      </c>
      <c r="I29" s="537"/>
    </row>
    <row r="30" spans="1:11" x14ac:dyDescent="0.2">
      <c r="A30" s="274"/>
      <c r="B30" s="275" t="s">
        <v>162</v>
      </c>
      <c r="C30" s="276">
        <v>91404</v>
      </c>
      <c r="D30" s="277" t="s">
        <v>27</v>
      </c>
      <c r="E30" s="278" t="s">
        <v>170</v>
      </c>
      <c r="F30" s="329">
        <v>5750</v>
      </c>
      <c r="G30" s="280">
        <v>10910</v>
      </c>
      <c r="H30" s="507">
        <v>7390</v>
      </c>
      <c r="I30" s="537"/>
    </row>
    <row r="31" spans="1:11" x14ac:dyDescent="0.2">
      <c r="A31" s="274"/>
      <c r="B31" s="275" t="s">
        <v>162</v>
      </c>
      <c r="C31" s="276">
        <v>91405</v>
      </c>
      <c r="D31" s="277" t="s">
        <v>31</v>
      </c>
      <c r="E31" s="278" t="s">
        <v>171</v>
      </c>
      <c r="F31" s="329">
        <v>2165</v>
      </c>
      <c r="G31" s="280">
        <v>2875</v>
      </c>
      <c r="H31" s="507">
        <v>2725</v>
      </c>
      <c r="I31" s="537"/>
    </row>
    <row r="32" spans="1:11" x14ac:dyDescent="0.2">
      <c r="A32" s="274"/>
      <c r="B32" s="275" t="s">
        <v>162</v>
      </c>
      <c r="C32" s="276">
        <v>91406</v>
      </c>
      <c r="D32" s="277" t="s">
        <v>34</v>
      </c>
      <c r="E32" s="278" t="s">
        <v>172</v>
      </c>
      <c r="F32" s="329">
        <v>551619.18000000005</v>
      </c>
      <c r="G32" s="280">
        <v>662848.82000000007</v>
      </c>
      <c r="H32" s="507">
        <v>624648.82000000007</v>
      </c>
      <c r="I32" s="537"/>
    </row>
    <row r="33" spans="1:9" x14ac:dyDescent="0.2">
      <c r="A33" s="274"/>
      <c r="B33" s="275" t="s">
        <v>162</v>
      </c>
      <c r="C33" s="276">
        <v>91407</v>
      </c>
      <c r="D33" s="277" t="s">
        <v>37</v>
      </c>
      <c r="E33" s="278" t="s">
        <v>173</v>
      </c>
      <c r="F33" s="329">
        <v>4187.1899999999996</v>
      </c>
      <c r="G33" s="280">
        <v>23983.52</v>
      </c>
      <c r="H33" s="507">
        <v>4658.5200000000004</v>
      </c>
      <c r="I33" s="537"/>
    </row>
    <row r="34" spans="1:9" x14ac:dyDescent="0.2">
      <c r="A34" s="274"/>
      <c r="B34" s="275" t="s">
        <v>162</v>
      </c>
      <c r="C34" s="276">
        <v>91408</v>
      </c>
      <c r="D34" s="277" t="s">
        <v>40</v>
      </c>
      <c r="E34" s="278" t="s">
        <v>174</v>
      </c>
      <c r="F34" s="329">
        <v>7151</v>
      </c>
      <c r="G34" s="280">
        <v>9296.2000000000007</v>
      </c>
      <c r="H34" s="507">
        <v>7146.2</v>
      </c>
      <c r="I34" s="537"/>
    </row>
    <row r="35" spans="1:9" x14ac:dyDescent="0.2">
      <c r="A35" s="274"/>
      <c r="B35" s="275" t="s">
        <v>162</v>
      </c>
      <c r="C35" s="276">
        <v>91409</v>
      </c>
      <c r="D35" s="277" t="s">
        <v>44</v>
      </c>
      <c r="E35" s="278" t="s">
        <v>175</v>
      </c>
      <c r="F35" s="329">
        <v>8298.15</v>
      </c>
      <c r="G35" s="280">
        <v>6977.15</v>
      </c>
      <c r="H35" s="507">
        <v>6977.15</v>
      </c>
      <c r="I35" s="537"/>
    </row>
    <row r="36" spans="1:9" x14ac:dyDescent="0.2">
      <c r="A36" s="274"/>
      <c r="B36" s="275" t="s">
        <v>162</v>
      </c>
      <c r="C36" s="276">
        <v>91410</v>
      </c>
      <c r="D36" s="277" t="s">
        <v>47</v>
      </c>
      <c r="E36" s="278" t="s">
        <v>221</v>
      </c>
      <c r="F36" s="329">
        <v>3000</v>
      </c>
      <c r="G36" s="280">
        <v>4000</v>
      </c>
      <c r="H36" s="507">
        <v>4000</v>
      </c>
      <c r="I36" s="537"/>
    </row>
    <row r="37" spans="1:9" x14ac:dyDescent="0.2">
      <c r="A37" s="274"/>
      <c r="B37" s="275" t="s">
        <v>162</v>
      </c>
      <c r="C37" s="276">
        <v>91411</v>
      </c>
      <c r="D37" s="277" t="s">
        <v>50</v>
      </c>
      <c r="E37" s="278" t="s">
        <v>179</v>
      </c>
      <c r="F37" s="329">
        <v>601</v>
      </c>
      <c r="G37" s="280">
        <v>383</v>
      </c>
      <c r="H37" s="507">
        <v>383</v>
      </c>
      <c r="I37" s="537"/>
    </row>
    <row r="38" spans="1:9" x14ac:dyDescent="0.2">
      <c r="A38" s="274"/>
      <c r="B38" s="275" t="s">
        <v>162</v>
      </c>
      <c r="C38" s="276">
        <v>91412</v>
      </c>
      <c r="D38" s="277" t="s">
        <v>53</v>
      </c>
      <c r="E38" s="278" t="s">
        <v>180</v>
      </c>
      <c r="F38" s="329">
        <v>34377.089999999997</v>
      </c>
      <c r="G38" s="280">
        <v>40217.296400000007</v>
      </c>
      <c r="H38" s="507">
        <v>37617.300000000003</v>
      </c>
      <c r="I38" s="537"/>
    </row>
    <row r="39" spans="1:9" x14ac:dyDescent="0.2">
      <c r="A39" s="274"/>
      <c r="B39" s="275" t="s">
        <v>162</v>
      </c>
      <c r="C39" s="276">
        <v>91414</v>
      </c>
      <c r="D39" s="277" t="s">
        <v>59</v>
      </c>
      <c r="E39" s="278" t="s">
        <v>181</v>
      </c>
      <c r="F39" s="329">
        <v>4000</v>
      </c>
      <c r="G39" s="280">
        <v>6300</v>
      </c>
      <c r="H39" s="507">
        <v>5800</v>
      </c>
      <c r="I39" s="537"/>
    </row>
    <row r="40" spans="1:9" x14ac:dyDescent="0.2">
      <c r="A40" s="274"/>
      <c r="B40" s="499" t="s">
        <v>162</v>
      </c>
      <c r="C40" s="500">
        <v>91415</v>
      </c>
      <c r="D40" s="501" t="s">
        <v>62</v>
      </c>
      <c r="E40" s="502" t="s">
        <v>167</v>
      </c>
      <c r="F40" s="331">
        <v>12400</v>
      </c>
      <c r="G40" s="325">
        <v>13400</v>
      </c>
      <c r="H40" s="509">
        <v>13400</v>
      </c>
      <c r="I40" s="540"/>
    </row>
    <row r="41" spans="1:9" ht="13.5" thickBot="1" x14ac:dyDescent="0.25">
      <c r="A41" s="510"/>
      <c r="B41" s="511" t="s">
        <v>162</v>
      </c>
      <c r="C41" s="512">
        <v>91418</v>
      </c>
      <c r="D41" s="513" t="s">
        <v>222</v>
      </c>
      <c r="E41" s="514" t="s">
        <v>223</v>
      </c>
      <c r="F41" s="515">
        <v>1200</v>
      </c>
      <c r="G41" s="516">
        <v>1200</v>
      </c>
      <c r="H41" s="517">
        <v>1200</v>
      </c>
      <c r="I41" s="538"/>
    </row>
    <row r="42" spans="1:9" ht="13.5" thickBot="1" x14ac:dyDescent="0.25">
      <c r="A42" s="264" t="s">
        <v>161</v>
      </c>
      <c r="B42" s="265" t="s">
        <v>16</v>
      </c>
      <c r="C42" s="266">
        <v>917</v>
      </c>
      <c r="D42" s="267" t="s">
        <v>16</v>
      </c>
      <c r="E42" s="268" t="s">
        <v>182</v>
      </c>
      <c r="F42" s="249">
        <v>92196.15</v>
      </c>
      <c r="G42" s="250">
        <v>268542.32</v>
      </c>
      <c r="H42" s="504">
        <v>113862.32</v>
      </c>
      <c r="I42" s="534">
        <v>21666.170000000013</v>
      </c>
    </row>
    <row r="43" spans="1:9" x14ac:dyDescent="0.2">
      <c r="A43" s="285"/>
      <c r="B43" s="286" t="s">
        <v>162</v>
      </c>
      <c r="C43" s="287">
        <v>91701</v>
      </c>
      <c r="D43" s="288" t="s">
        <v>14</v>
      </c>
      <c r="E43" s="289" t="s">
        <v>166</v>
      </c>
      <c r="F43" s="330">
        <v>10512</v>
      </c>
      <c r="G43" s="291">
        <v>12800</v>
      </c>
      <c r="H43" s="508">
        <v>12800</v>
      </c>
      <c r="I43" s="539"/>
    </row>
    <row r="44" spans="1:9" x14ac:dyDescent="0.2">
      <c r="A44" s="274"/>
      <c r="B44" s="275" t="s">
        <v>162</v>
      </c>
      <c r="C44" s="276">
        <v>91702</v>
      </c>
      <c r="D44" s="277" t="s">
        <v>21</v>
      </c>
      <c r="E44" s="278" t="s">
        <v>178</v>
      </c>
      <c r="F44" s="329">
        <v>2100</v>
      </c>
      <c r="G44" s="280">
        <v>2250</v>
      </c>
      <c r="H44" s="507">
        <v>2250</v>
      </c>
      <c r="I44" s="537"/>
    </row>
    <row r="45" spans="1:9" x14ac:dyDescent="0.2">
      <c r="A45" s="274"/>
      <c r="B45" s="275" t="s">
        <v>162</v>
      </c>
      <c r="C45" s="276">
        <v>91704</v>
      </c>
      <c r="D45" s="277" t="s">
        <v>27</v>
      </c>
      <c r="E45" s="278" t="s">
        <v>170</v>
      </c>
      <c r="F45" s="329">
        <v>21994.15</v>
      </c>
      <c r="G45" s="280">
        <v>70758.320000000007</v>
      </c>
      <c r="H45" s="507">
        <v>8008.32</v>
      </c>
      <c r="I45" s="537"/>
    </row>
    <row r="46" spans="1:9" x14ac:dyDescent="0.2">
      <c r="A46" s="274"/>
      <c r="B46" s="275" t="s">
        <v>162</v>
      </c>
      <c r="C46" s="276">
        <v>91705</v>
      </c>
      <c r="D46" s="277" t="s">
        <v>31</v>
      </c>
      <c r="E46" s="278" t="s">
        <v>171</v>
      </c>
      <c r="F46" s="329">
        <v>9220</v>
      </c>
      <c r="G46" s="280">
        <v>72350</v>
      </c>
      <c r="H46" s="507">
        <v>10030</v>
      </c>
      <c r="I46" s="537"/>
    </row>
    <row r="47" spans="1:9" x14ac:dyDescent="0.2">
      <c r="A47" s="274"/>
      <c r="B47" s="275" t="s">
        <v>162</v>
      </c>
      <c r="C47" s="276">
        <v>91706</v>
      </c>
      <c r="D47" s="277" t="s">
        <v>34</v>
      </c>
      <c r="E47" s="278" t="s">
        <v>172</v>
      </c>
      <c r="F47" s="329">
        <v>11020</v>
      </c>
      <c r="G47" s="280">
        <v>30450</v>
      </c>
      <c r="H47" s="507">
        <v>24500</v>
      </c>
      <c r="I47" s="537"/>
    </row>
    <row r="48" spans="1:9" x14ac:dyDescent="0.2">
      <c r="A48" s="274"/>
      <c r="B48" s="275" t="s">
        <v>162</v>
      </c>
      <c r="C48" s="276">
        <v>91707</v>
      </c>
      <c r="D48" s="277" t="s">
        <v>37</v>
      </c>
      <c r="E48" s="278" t="s">
        <v>173</v>
      </c>
      <c r="F48" s="329">
        <v>9926</v>
      </c>
      <c r="G48" s="280">
        <v>11910</v>
      </c>
      <c r="H48" s="507">
        <v>11750</v>
      </c>
      <c r="I48" s="537"/>
    </row>
    <row r="49" spans="1:9" x14ac:dyDescent="0.2">
      <c r="A49" s="274"/>
      <c r="B49" s="275" t="s">
        <v>162</v>
      </c>
      <c r="C49" s="276">
        <v>91708</v>
      </c>
      <c r="D49" s="277" t="s">
        <v>40</v>
      </c>
      <c r="E49" s="278" t="s">
        <v>174</v>
      </c>
      <c r="F49" s="329">
        <v>3174</v>
      </c>
      <c r="G49" s="280">
        <v>7274</v>
      </c>
      <c r="H49" s="507">
        <v>3774</v>
      </c>
      <c r="I49" s="537"/>
    </row>
    <row r="50" spans="1:9" x14ac:dyDescent="0.2">
      <c r="A50" s="274"/>
      <c r="B50" s="275" t="s">
        <v>162</v>
      </c>
      <c r="C50" s="276">
        <v>91709</v>
      </c>
      <c r="D50" s="277" t="s">
        <v>44</v>
      </c>
      <c r="E50" s="278" t="s">
        <v>175</v>
      </c>
      <c r="F50" s="329">
        <v>24200</v>
      </c>
      <c r="G50" s="280">
        <v>60700</v>
      </c>
      <c r="H50" s="507">
        <v>40700</v>
      </c>
      <c r="I50" s="537"/>
    </row>
    <row r="51" spans="1:9" x14ac:dyDescent="0.2">
      <c r="A51" s="324"/>
      <c r="B51" s="275" t="s">
        <v>162</v>
      </c>
      <c r="C51" s="276">
        <v>91711</v>
      </c>
      <c r="D51" s="277" t="s">
        <v>50</v>
      </c>
      <c r="E51" s="278" t="s">
        <v>179</v>
      </c>
      <c r="F51" s="329">
        <v>0</v>
      </c>
      <c r="G51" s="280">
        <v>0</v>
      </c>
      <c r="H51" s="507">
        <v>0</v>
      </c>
      <c r="I51" s="537"/>
    </row>
    <row r="52" spans="1:9" ht="13.5" thickBot="1" x14ac:dyDescent="0.25">
      <c r="A52" s="274"/>
      <c r="B52" s="275" t="s">
        <v>162</v>
      </c>
      <c r="C52" s="276">
        <v>91712</v>
      </c>
      <c r="D52" s="277" t="s">
        <v>53</v>
      </c>
      <c r="E52" s="278" t="s">
        <v>180</v>
      </c>
      <c r="F52" s="329">
        <v>50</v>
      </c>
      <c r="G52" s="280">
        <v>50</v>
      </c>
      <c r="H52" s="507">
        <v>50</v>
      </c>
      <c r="I52" s="537"/>
    </row>
    <row r="53" spans="1:9" ht="13.5" thickBot="1" x14ac:dyDescent="0.25">
      <c r="A53" s="264" t="s">
        <v>161</v>
      </c>
      <c r="B53" s="265" t="s">
        <v>16</v>
      </c>
      <c r="C53" s="266">
        <v>920</v>
      </c>
      <c r="D53" s="267" t="s">
        <v>16</v>
      </c>
      <c r="E53" s="268" t="s">
        <v>183</v>
      </c>
      <c r="F53" s="249">
        <v>308597</v>
      </c>
      <c r="G53" s="250">
        <v>859102.78</v>
      </c>
      <c r="H53" s="504">
        <v>236397.78</v>
      </c>
      <c r="I53" s="534">
        <v>-72199.22</v>
      </c>
    </row>
    <row r="54" spans="1:9" x14ac:dyDescent="0.2">
      <c r="A54" s="274"/>
      <c r="B54" s="275" t="s">
        <v>162</v>
      </c>
      <c r="C54" s="276">
        <v>92001</v>
      </c>
      <c r="D54" s="277" t="s">
        <v>14</v>
      </c>
      <c r="E54" s="278" t="s">
        <v>166</v>
      </c>
      <c r="F54" s="329">
        <v>10000</v>
      </c>
      <c r="G54" s="280">
        <v>23700</v>
      </c>
      <c r="H54" s="507">
        <v>10000</v>
      </c>
      <c r="I54" s="537"/>
    </row>
    <row r="55" spans="1:9" x14ac:dyDescent="0.2">
      <c r="A55" s="274"/>
      <c r="B55" s="275" t="s">
        <v>162</v>
      </c>
      <c r="C55" s="276">
        <v>92002</v>
      </c>
      <c r="D55" s="277" t="s">
        <v>21</v>
      </c>
      <c r="E55" s="278" t="s">
        <v>178</v>
      </c>
      <c r="F55" s="329">
        <v>0</v>
      </c>
      <c r="G55" s="280">
        <v>0</v>
      </c>
      <c r="H55" s="507">
        <v>0</v>
      </c>
      <c r="I55" s="537"/>
    </row>
    <row r="56" spans="1:9" x14ac:dyDescent="0.2">
      <c r="A56" s="274"/>
      <c r="B56" s="275" t="s">
        <v>162</v>
      </c>
      <c r="C56" s="276">
        <v>92004</v>
      </c>
      <c r="D56" s="277" t="s">
        <v>27</v>
      </c>
      <c r="E56" s="278" t="s">
        <v>170</v>
      </c>
      <c r="F56" s="329">
        <v>34982</v>
      </c>
      <c r="G56" s="280">
        <v>180545</v>
      </c>
      <c r="H56" s="507">
        <v>15570</v>
      </c>
      <c r="I56" s="537"/>
    </row>
    <row r="57" spans="1:9" x14ac:dyDescent="0.2">
      <c r="A57" s="274"/>
      <c r="B57" s="275" t="s">
        <v>162</v>
      </c>
      <c r="C57" s="276">
        <v>92005</v>
      </c>
      <c r="D57" s="277" t="s">
        <v>31</v>
      </c>
      <c r="E57" s="278" t="s">
        <v>171</v>
      </c>
      <c r="F57" s="329">
        <v>0</v>
      </c>
      <c r="G57" s="280">
        <v>70400</v>
      </c>
      <c r="H57" s="507">
        <v>10500</v>
      </c>
      <c r="I57" s="537"/>
    </row>
    <row r="58" spans="1:9" x14ac:dyDescent="0.2">
      <c r="A58" s="274"/>
      <c r="B58" s="275" t="s">
        <v>162</v>
      </c>
      <c r="C58" s="276">
        <v>92006</v>
      </c>
      <c r="D58" s="277" t="s">
        <v>34</v>
      </c>
      <c r="E58" s="278" t="s">
        <v>172</v>
      </c>
      <c r="F58" s="329">
        <v>104000</v>
      </c>
      <c r="G58" s="280">
        <v>414000</v>
      </c>
      <c r="H58" s="507">
        <v>103000</v>
      </c>
      <c r="I58" s="537"/>
    </row>
    <row r="59" spans="1:9" x14ac:dyDescent="0.2">
      <c r="A59" s="274"/>
      <c r="B59" s="275" t="s">
        <v>162</v>
      </c>
      <c r="C59" s="276">
        <v>92007</v>
      </c>
      <c r="D59" s="277" t="s">
        <v>37</v>
      </c>
      <c r="E59" s="278" t="s">
        <v>173</v>
      </c>
      <c r="F59" s="329">
        <v>0</v>
      </c>
      <c r="G59" s="280">
        <v>44950</v>
      </c>
      <c r="H59" s="507">
        <v>1300</v>
      </c>
      <c r="I59" s="537"/>
    </row>
    <row r="60" spans="1:9" x14ac:dyDescent="0.2">
      <c r="A60" s="274"/>
      <c r="B60" s="275" t="s">
        <v>162</v>
      </c>
      <c r="C60" s="276">
        <v>92008</v>
      </c>
      <c r="D60" s="277" t="s">
        <v>40</v>
      </c>
      <c r="E60" s="278" t="s">
        <v>174</v>
      </c>
      <c r="F60" s="329">
        <v>400</v>
      </c>
      <c r="G60" s="280">
        <v>0</v>
      </c>
      <c r="H60" s="507">
        <v>0</v>
      </c>
      <c r="I60" s="537"/>
    </row>
    <row r="61" spans="1:9" x14ac:dyDescent="0.2">
      <c r="A61" s="274"/>
      <c r="B61" s="275" t="s">
        <v>162</v>
      </c>
      <c r="C61" s="276">
        <v>92009</v>
      </c>
      <c r="D61" s="277" t="s">
        <v>44</v>
      </c>
      <c r="E61" s="278" t="s">
        <v>175</v>
      </c>
      <c r="F61" s="329">
        <v>80000</v>
      </c>
      <c r="G61" s="280">
        <v>105277.78</v>
      </c>
      <c r="H61" s="507">
        <v>82777.78</v>
      </c>
      <c r="I61" s="537"/>
    </row>
    <row r="62" spans="1:9" x14ac:dyDescent="0.2">
      <c r="A62" s="274"/>
      <c r="B62" s="275" t="s">
        <v>162</v>
      </c>
      <c r="C62" s="276">
        <v>92011</v>
      </c>
      <c r="D62" s="277" t="s">
        <v>50</v>
      </c>
      <c r="E62" s="278" t="s">
        <v>179</v>
      </c>
      <c r="F62" s="329">
        <v>1150</v>
      </c>
      <c r="G62" s="280">
        <v>1150</v>
      </c>
      <c r="H62" s="507">
        <v>1150</v>
      </c>
      <c r="I62" s="537"/>
    </row>
    <row r="63" spans="1:9" x14ac:dyDescent="0.2">
      <c r="A63" s="274"/>
      <c r="B63" s="275" t="s">
        <v>162</v>
      </c>
      <c r="C63" s="276">
        <v>92012</v>
      </c>
      <c r="D63" s="277" t="s">
        <v>53</v>
      </c>
      <c r="E63" s="278" t="s">
        <v>180</v>
      </c>
      <c r="F63" s="329">
        <v>4000</v>
      </c>
      <c r="G63" s="280">
        <v>6380</v>
      </c>
      <c r="H63" s="507">
        <v>2400</v>
      </c>
      <c r="I63" s="537"/>
    </row>
    <row r="64" spans="1:9" x14ac:dyDescent="0.2">
      <c r="A64" s="274"/>
      <c r="B64" s="275" t="s">
        <v>162</v>
      </c>
      <c r="C64" s="276">
        <v>92014</v>
      </c>
      <c r="D64" s="277" t="s">
        <v>59</v>
      </c>
      <c r="E64" s="278" t="s">
        <v>181</v>
      </c>
      <c r="F64" s="329">
        <v>70000</v>
      </c>
      <c r="G64" s="280">
        <v>0</v>
      </c>
      <c r="H64" s="507">
        <v>0</v>
      </c>
      <c r="I64" s="537"/>
    </row>
    <row r="65" spans="1:9" x14ac:dyDescent="0.2">
      <c r="A65" s="274"/>
      <c r="B65" s="275" t="s">
        <v>162</v>
      </c>
      <c r="C65" s="276">
        <v>92015</v>
      </c>
      <c r="D65" s="277" t="s">
        <v>62</v>
      </c>
      <c r="E65" s="278" t="s">
        <v>167</v>
      </c>
      <c r="F65" s="329">
        <v>4000</v>
      </c>
      <c r="G65" s="280">
        <v>12500</v>
      </c>
      <c r="H65" s="507">
        <v>9500</v>
      </c>
      <c r="I65" s="537"/>
    </row>
    <row r="66" spans="1:9" ht="13.5" thickBot="1" x14ac:dyDescent="0.25">
      <c r="A66" s="285"/>
      <c r="B66" s="286" t="s">
        <v>162</v>
      </c>
      <c r="C66" s="287">
        <v>92018</v>
      </c>
      <c r="D66" s="288" t="s">
        <v>222</v>
      </c>
      <c r="E66" s="438" t="s">
        <v>223</v>
      </c>
      <c r="F66" s="330">
        <v>65</v>
      </c>
      <c r="G66" s="291">
        <v>200</v>
      </c>
      <c r="H66" s="508">
        <v>200</v>
      </c>
      <c r="I66" s="539"/>
    </row>
    <row r="67" spans="1:9" ht="13.5" thickBot="1" x14ac:dyDescent="0.25">
      <c r="A67" s="264" t="s">
        <v>161</v>
      </c>
      <c r="B67" s="265" t="s">
        <v>16</v>
      </c>
      <c r="C67" s="266">
        <v>919</v>
      </c>
      <c r="D67" s="247" t="s">
        <v>16</v>
      </c>
      <c r="E67" s="268" t="s">
        <v>280</v>
      </c>
      <c r="F67" s="249">
        <v>26600</v>
      </c>
      <c r="G67" s="250">
        <v>29000</v>
      </c>
      <c r="H67" s="504">
        <v>58150</v>
      </c>
      <c r="I67" s="534">
        <v>31550</v>
      </c>
    </row>
    <row r="68" spans="1:9" x14ac:dyDescent="0.2">
      <c r="A68" s="269"/>
      <c r="B68" s="270" t="s">
        <v>162</v>
      </c>
      <c r="C68" s="271">
        <v>91903</v>
      </c>
      <c r="D68" s="272" t="s">
        <v>23</v>
      </c>
      <c r="E68" s="273" t="s">
        <v>184</v>
      </c>
      <c r="F68" s="327">
        <v>26600</v>
      </c>
      <c r="G68" s="256">
        <v>29000</v>
      </c>
      <c r="H68" s="505">
        <v>29600</v>
      </c>
      <c r="I68" s="535"/>
    </row>
    <row r="69" spans="1:9" x14ac:dyDescent="0.2">
      <c r="A69" s="274"/>
      <c r="B69" s="275" t="s">
        <v>162</v>
      </c>
      <c r="C69" s="276">
        <v>91903</v>
      </c>
      <c r="D69" s="277" t="s">
        <v>23</v>
      </c>
      <c r="E69" s="278" t="s">
        <v>422</v>
      </c>
      <c r="F69" s="329">
        <v>0</v>
      </c>
      <c r="G69" s="280">
        <v>0</v>
      </c>
      <c r="H69" s="507">
        <v>28550</v>
      </c>
      <c r="I69" s="537"/>
    </row>
    <row r="70" spans="1:9" x14ac:dyDescent="0.2">
      <c r="A70" s="274"/>
      <c r="B70" s="275" t="s">
        <v>162</v>
      </c>
      <c r="C70" s="276">
        <v>91903</v>
      </c>
      <c r="D70" s="277" t="s">
        <v>23</v>
      </c>
      <c r="E70" s="278" t="s">
        <v>421</v>
      </c>
      <c r="F70" s="329">
        <v>0</v>
      </c>
      <c r="G70" s="280">
        <v>0</v>
      </c>
      <c r="H70" s="507">
        <v>0</v>
      </c>
      <c r="I70" s="537"/>
    </row>
    <row r="71" spans="1:9" ht="13.5" thickBot="1" x14ac:dyDescent="0.25">
      <c r="A71" s="281"/>
      <c r="B71" s="282" t="s">
        <v>162</v>
      </c>
      <c r="C71" s="283">
        <v>91903</v>
      </c>
      <c r="D71" s="284" t="s">
        <v>23</v>
      </c>
      <c r="E71" s="261" t="s">
        <v>224</v>
      </c>
      <c r="F71" s="262">
        <v>0</v>
      </c>
      <c r="G71" s="263">
        <v>0</v>
      </c>
      <c r="H71" s="506">
        <v>0</v>
      </c>
      <c r="I71" s="536"/>
    </row>
    <row r="72" spans="1:9" ht="13.5" thickBot="1" x14ac:dyDescent="0.25">
      <c r="A72" s="264" t="s">
        <v>161</v>
      </c>
      <c r="B72" s="265" t="s">
        <v>16</v>
      </c>
      <c r="C72" s="266">
        <v>923</v>
      </c>
      <c r="D72" s="267" t="s">
        <v>16</v>
      </c>
      <c r="E72" s="268" t="s">
        <v>185</v>
      </c>
      <c r="F72" s="249">
        <v>231817</v>
      </c>
      <c r="G72" s="250">
        <v>1941945.6</v>
      </c>
      <c r="H72" s="504">
        <v>300946.40000000002</v>
      </c>
      <c r="I72" s="534">
        <v>69129.400000000023</v>
      </c>
    </row>
    <row r="73" spans="1:9" x14ac:dyDescent="0.2">
      <c r="A73" s="274"/>
      <c r="B73" s="275" t="s">
        <v>162</v>
      </c>
      <c r="C73" s="292">
        <v>92301</v>
      </c>
      <c r="D73" s="293" t="s">
        <v>14</v>
      </c>
      <c r="E73" s="289" t="s">
        <v>166</v>
      </c>
      <c r="F73" s="329">
        <v>0</v>
      </c>
      <c r="G73" s="280">
        <v>0</v>
      </c>
      <c r="H73" s="507">
        <v>0</v>
      </c>
      <c r="I73" s="537"/>
    </row>
    <row r="74" spans="1:9" x14ac:dyDescent="0.2">
      <c r="A74" s="274"/>
      <c r="B74" s="275" t="s">
        <v>162</v>
      </c>
      <c r="C74" s="292">
        <v>92302</v>
      </c>
      <c r="D74" s="293" t="s">
        <v>21</v>
      </c>
      <c r="E74" s="278" t="s">
        <v>262</v>
      </c>
      <c r="F74" s="329">
        <v>25505.03</v>
      </c>
      <c r="G74" s="280">
        <v>194690</v>
      </c>
      <c r="H74" s="507">
        <v>9045</v>
      </c>
      <c r="I74" s="537"/>
    </row>
    <row r="75" spans="1:9" x14ac:dyDescent="0.2">
      <c r="A75" s="274"/>
      <c r="B75" s="275" t="s">
        <v>162</v>
      </c>
      <c r="C75" s="292">
        <v>92303</v>
      </c>
      <c r="D75" s="293" t="s">
        <v>23</v>
      </c>
      <c r="E75" s="278" t="s">
        <v>194</v>
      </c>
      <c r="F75" s="329">
        <v>0</v>
      </c>
      <c r="G75" s="280">
        <v>0</v>
      </c>
      <c r="H75" s="507">
        <v>0</v>
      </c>
      <c r="I75" s="537"/>
    </row>
    <row r="76" spans="1:9" x14ac:dyDescent="0.2">
      <c r="A76" s="274"/>
      <c r="B76" s="275" t="s">
        <v>162</v>
      </c>
      <c r="C76" s="292">
        <v>92304</v>
      </c>
      <c r="D76" s="293" t="s">
        <v>27</v>
      </c>
      <c r="E76" s="278" t="s">
        <v>170</v>
      </c>
      <c r="F76" s="329">
        <v>667</v>
      </c>
      <c r="G76" s="280">
        <v>36707</v>
      </c>
      <c r="H76" s="507">
        <v>2707</v>
      </c>
      <c r="I76" s="537"/>
    </row>
    <row r="77" spans="1:9" x14ac:dyDescent="0.2">
      <c r="A77" s="274"/>
      <c r="B77" s="275" t="s">
        <v>162</v>
      </c>
      <c r="C77" s="292">
        <v>92305</v>
      </c>
      <c r="D77" s="293" t="s">
        <v>31</v>
      </c>
      <c r="E77" s="278" t="s">
        <v>171</v>
      </c>
      <c r="F77" s="329">
        <v>3771.62</v>
      </c>
      <c r="G77" s="280">
        <v>4273.6000000000004</v>
      </c>
      <c r="H77" s="507">
        <v>4273.6000000000004</v>
      </c>
      <c r="I77" s="537"/>
    </row>
    <row r="78" spans="1:9" x14ac:dyDescent="0.2">
      <c r="A78" s="274"/>
      <c r="B78" s="275" t="s">
        <v>162</v>
      </c>
      <c r="C78" s="292">
        <v>92306</v>
      </c>
      <c r="D78" s="293" t="s">
        <v>34</v>
      </c>
      <c r="E78" s="278" t="s">
        <v>172</v>
      </c>
      <c r="F78" s="329">
        <v>44977.5</v>
      </c>
      <c r="G78" s="280">
        <v>810677.5</v>
      </c>
      <c r="H78" s="507">
        <v>90097.5</v>
      </c>
      <c r="I78" s="537"/>
    </row>
    <row r="79" spans="1:9" x14ac:dyDescent="0.2">
      <c r="A79" s="274"/>
      <c r="B79" s="275" t="s">
        <v>162</v>
      </c>
      <c r="C79" s="292">
        <v>92307</v>
      </c>
      <c r="D79" s="293" t="s">
        <v>37</v>
      </c>
      <c r="E79" s="278" t="s">
        <v>186</v>
      </c>
      <c r="F79" s="329">
        <v>4361.3100000000004</v>
      </c>
      <c r="G79" s="280">
        <v>3376</v>
      </c>
      <c r="H79" s="507">
        <v>337</v>
      </c>
      <c r="I79" s="537"/>
    </row>
    <row r="80" spans="1:9" x14ac:dyDescent="0.2">
      <c r="A80" s="274"/>
      <c r="B80" s="275" t="s">
        <v>162</v>
      </c>
      <c r="C80" s="292">
        <v>92308</v>
      </c>
      <c r="D80" s="293" t="s">
        <v>40</v>
      </c>
      <c r="E80" s="278" t="s">
        <v>174</v>
      </c>
      <c r="F80" s="329">
        <v>0</v>
      </c>
      <c r="G80" s="280">
        <v>150</v>
      </c>
      <c r="H80" s="507">
        <v>150</v>
      </c>
      <c r="I80" s="537"/>
    </row>
    <row r="81" spans="1:9" x14ac:dyDescent="0.2">
      <c r="A81" s="274"/>
      <c r="B81" s="275" t="s">
        <v>162</v>
      </c>
      <c r="C81" s="292">
        <v>92309</v>
      </c>
      <c r="D81" s="293" t="s">
        <v>44</v>
      </c>
      <c r="E81" s="278" t="s">
        <v>175</v>
      </c>
      <c r="F81" s="329">
        <v>0</v>
      </c>
      <c r="G81" s="280">
        <v>15000</v>
      </c>
      <c r="H81" s="507">
        <v>1500</v>
      </c>
      <c r="I81" s="537"/>
    </row>
    <row r="82" spans="1:9" ht="13.5" thickBot="1" x14ac:dyDescent="0.25">
      <c r="A82" s="324"/>
      <c r="B82" s="275" t="s">
        <v>162</v>
      </c>
      <c r="C82" s="276">
        <v>92314</v>
      </c>
      <c r="D82" s="277" t="s">
        <v>59</v>
      </c>
      <c r="E82" s="278" t="s">
        <v>263</v>
      </c>
      <c r="F82" s="331">
        <v>152534.54</v>
      </c>
      <c r="G82" s="325">
        <v>877071.5</v>
      </c>
      <c r="H82" s="509">
        <v>192836.3</v>
      </c>
      <c r="I82" s="540"/>
    </row>
    <row r="83" spans="1:9" ht="13.5" thickBot="1" x14ac:dyDescent="0.25">
      <c r="A83" s="264" t="s">
        <v>161</v>
      </c>
      <c r="B83" s="265" t="s">
        <v>16</v>
      </c>
      <c r="C83" s="266">
        <v>924</v>
      </c>
      <c r="D83" s="247" t="s">
        <v>16</v>
      </c>
      <c r="E83" s="268" t="s">
        <v>187</v>
      </c>
      <c r="F83" s="249">
        <v>114375</v>
      </c>
      <c r="G83" s="250">
        <v>112375</v>
      </c>
      <c r="H83" s="504">
        <v>112375</v>
      </c>
      <c r="I83" s="534">
        <v>-2000</v>
      </c>
    </row>
    <row r="84" spans="1:9" ht="13.5" thickBot="1" x14ac:dyDescent="0.25">
      <c r="A84" s="269"/>
      <c r="B84" s="270" t="s">
        <v>162</v>
      </c>
      <c r="C84" s="271">
        <v>92403</v>
      </c>
      <c r="D84" s="272" t="s">
        <v>23</v>
      </c>
      <c r="E84" s="273" t="s">
        <v>194</v>
      </c>
      <c r="F84" s="327">
        <v>114375</v>
      </c>
      <c r="G84" s="256">
        <v>112375</v>
      </c>
      <c r="H84" s="505">
        <v>112375</v>
      </c>
      <c r="I84" s="535"/>
    </row>
    <row r="85" spans="1:9" ht="13.5" thickBot="1" x14ac:dyDescent="0.25">
      <c r="A85" s="244" t="s">
        <v>161</v>
      </c>
      <c r="B85" s="245" t="s">
        <v>16</v>
      </c>
      <c r="C85" s="246">
        <v>925</v>
      </c>
      <c r="D85" s="247" t="s">
        <v>16</v>
      </c>
      <c r="E85" s="248" t="s">
        <v>188</v>
      </c>
      <c r="F85" s="249">
        <v>6207.75</v>
      </c>
      <c r="G85" s="250">
        <v>7390.2</v>
      </c>
      <c r="H85" s="504">
        <v>7390.2</v>
      </c>
      <c r="I85" s="534">
        <v>1182.4499999999998</v>
      </c>
    </row>
    <row r="86" spans="1:9" ht="13.5" thickBot="1" x14ac:dyDescent="0.25">
      <c r="A86" s="257"/>
      <c r="B86" s="258" t="s">
        <v>162</v>
      </c>
      <c r="C86" s="259">
        <v>92515</v>
      </c>
      <c r="D86" s="260" t="s">
        <v>62</v>
      </c>
      <c r="E86" s="261" t="s">
        <v>167</v>
      </c>
      <c r="F86" s="328">
        <v>6207.75</v>
      </c>
      <c r="G86" s="263">
        <v>7390.2</v>
      </c>
      <c r="H86" s="506">
        <v>7390.2</v>
      </c>
      <c r="I86" s="536"/>
    </row>
    <row r="87" spans="1:9" ht="13.5" thickBot="1" x14ac:dyDescent="0.25">
      <c r="A87" s="244" t="s">
        <v>161</v>
      </c>
      <c r="B87" s="245" t="s">
        <v>16</v>
      </c>
      <c r="C87" s="246">
        <v>931</v>
      </c>
      <c r="D87" s="247" t="s">
        <v>16</v>
      </c>
      <c r="E87" s="248" t="s">
        <v>217</v>
      </c>
      <c r="F87" s="249">
        <v>5000</v>
      </c>
      <c r="G87" s="250">
        <v>15000</v>
      </c>
      <c r="H87" s="504">
        <v>10000</v>
      </c>
      <c r="I87" s="534">
        <v>5000</v>
      </c>
    </row>
    <row r="88" spans="1:9" ht="13.5" thickBot="1" x14ac:dyDescent="0.25">
      <c r="A88" s="251"/>
      <c r="B88" s="252" t="s">
        <v>162</v>
      </c>
      <c r="C88" s="253">
        <v>93101</v>
      </c>
      <c r="D88" s="254" t="s">
        <v>14</v>
      </c>
      <c r="E88" s="289" t="s">
        <v>166</v>
      </c>
      <c r="F88" s="327">
        <v>5000</v>
      </c>
      <c r="G88" s="256">
        <v>15000</v>
      </c>
      <c r="H88" s="505">
        <v>10000</v>
      </c>
      <c r="I88" s="535"/>
    </row>
    <row r="89" spans="1:9" ht="13.5" thickBot="1" x14ac:dyDescent="0.25">
      <c r="A89" s="244" t="s">
        <v>161</v>
      </c>
      <c r="B89" s="245" t="s">
        <v>16</v>
      </c>
      <c r="C89" s="246">
        <v>932</v>
      </c>
      <c r="D89" s="247" t="s">
        <v>16</v>
      </c>
      <c r="E89" s="248" t="s">
        <v>189</v>
      </c>
      <c r="F89" s="249">
        <v>18000</v>
      </c>
      <c r="G89" s="250">
        <v>30000</v>
      </c>
      <c r="H89" s="504">
        <v>30000</v>
      </c>
      <c r="I89" s="534">
        <v>12000</v>
      </c>
    </row>
    <row r="90" spans="1:9" ht="13.5" thickBot="1" x14ac:dyDescent="0.25">
      <c r="A90" s="251"/>
      <c r="B90" s="252" t="s">
        <v>162</v>
      </c>
      <c r="C90" s="253">
        <v>93208</v>
      </c>
      <c r="D90" s="254" t="s">
        <v>40</v>
      </c>
      <c r="E90" s="278" t="s">
        <v>174</v>
      </c>
      <c r="F90" s="327">
        <v>18000</v>
      </c>
      <c r="G90" s="256">
        <v>30000</v>
      </c>
      <c r="H90" s="505">
        <v>30000</v>
      </c>
      <c r="I90" s="535"/>
    </row>
    <row r="91" spans="1:9" ht="13.5" thickBot="1" x14ac:dyDescent="0.25">
      <c r="A91" s="244" t="s">
        <v>161</v>
      </c>
      <c r="B91" s="245" t="s">
        <v>16</v>
      </c>
      <c r="C91" s="246">
        <v>934</v>
      </c>
      <c r="D91" s="247" t="s">
        <v>16</v>
      </c>
      <c r="E91" s="248" t="s">
        <v>218</v>
      </c>
      <c r="F91" s="249">
        <v>4000</v>
      </c>
      <c r="G91" s="250">
        <v>4000</v>
      </c>
      <c r="H91" s="504">
        <v>4000</v>
      </c>
      <c r="I91" s="534">
        <v>0</v>
      </c>
    </row>
    <row r="92" spans="1:9" ht="13.5" thickBot="1" x14ac:dyDescent="0.25">
      <c r="A92" s="257"/>
      <c r="B92" s="258" t="s">
        <v>162</v>
      </c>
      <c r="C92" s="259">
        <v>93408</v>
      </c>
      <c r="D92" s="260" t="s">
        <v>40</v>
      </c>
      <c r="E92" s="278" t="s">
        <v>174</v>
      </c>
      <c r="F92" s="328">
        <v>4000</v>
      </c>
      <c r="G92" s="263">
        <v>4000</v>
      </c>
      <c r="H92" s="506">
        <v>4000</v>
      </c>
      <c r="I92" s="536"/>
    </row>
    <row r="93" spans="1:9" ht="13.5" thickBot="1" x14ac:dyDescent="0.25">
      <c r="A93" s="244" t="s">
        <v>161</v>
      </c>
      <c r="B93" s="245" t="s">
        <v>16</v>
      </c>
      <c r="C93" s="246">
        <v>926</v>
      </c>
      <c r="D93" s="247" t="s">
        <v>16</v>
      </c>
      <c r="E93" s="248" t="s">
        <v>220</v>
      </c>
      <c r="F93" s="249">
        <v>67000</v>
      </c>
      <c r="G93" s="250">
        <v>122300</v>
      </c>
      <c r="H93" s="504">
        <v>100000</v>
      </c>
      <c r="I93" s="534">
        <v>33000</v>
      </c>
    </row>
    <row r="94" spans="1:9" x14ac:dyDescent="0.2">
      <c r="A94" s="285"/>
      <c r="B94" s="286" t="s">
        <v>162</v>
      </c>
      <c r="C94" s="322" t="s">
        <v>219</v>
      </c>
      <c r="D94" s="323" t="s">
        <v>16</v>
      </c>
      <c r="E94" s="289" t="s">
        <v>230</v>
      </c>
      <c r="F94" s="290">
        <v>0</v>
      </c>
      <c r="G94" s="291">
        <v>0</v>
      </c>
      <c r="H94" s="508">
        <v>0</v>
      </c>
      <c r="I94" s="539"/>
    </row>
    <row r="95" spans="1:9" x14ac:dyDescent="0.2">
      <c r="A95" s="285"/>
      <c r="B95" s="286" t="s">
        <v>162</v>
      </c>
      <c r="C95" s="322">
        <v>92601</v>
      </c>
      <c r="D95" s="323" t="s">
        <v>14</v>
      </c>
      <c r="E95" s="289" t="s">
        <v>166</v>
      </c>
      <c r="F95" s="290">
        <v>15000</v>
      </c>
      <c r="G95" s="291">
        <v>14700</v>
      </c>
      <c r="H95" s="508">
        <v>15000</v>
      </c>
      <c r="I95" s="539"/>
    </row>
    <row r="96" spans="1:9" x14ac:dyDescent="0.2">
      <c r="A96" s="274"/>
      <c r="B96" s="275" t="s">
        <v>162</v>
      </c>
      <c r="C96" s="292">
        <v>92602</v>
      </c>
      <c r="D96" s="293" t="s">
        <v>21</v>
      </c>
      <c r="E96" s="278" t="s">
        <v>178</v>
      </c>
      <c r="F96" s="279">
        <v>16000</v>
      </c>
      <c r="G96" s="280">
        <v>34500</v>
      </c>
      <c r="H96" s="507">
        <v>28000</v>
      </c>
      <c r="I96" s="537"/>
    </row>
    <row r="97" spans="1:9" x14ac:dyDescent="0.2">
      <c r="A97" s="274"/>
      <c r="B97" s="275" t="s">
        <v>162</v>
      </c>
      <c r="C97" s="292">
        <v>92604</v>
      </c>
      <c r="D97" s="293" t="s">
        <v>27</v>
      </c>
      <c r="E97" s="278" t="s">
        <v>170</v>
      </c>
      <c r="F97" s="279">
        <v>19000</v>
      </c>
      <c r="G97" s="280">
        <v>21100</v>
      </c>
      <c r="H97" s="507">
        <v>24500</v>
      </c>
      <c r="I97" s="537"/>
    </row>
    <row r="98" spans="1:9" x14ac:dyDescent="0.2">
      <c r="A98" s="274"/>
      <c r="B98" s="275" t="s">
        <v>162</v>
      </c>
      <c r="C98" s="292">
        <v>92605</v>
      </c>
      <c r="D98" s="293" t="s">
        <v>31</v>
      </c>
      <c r="E98" s="278" t="s">
        <v>171</v>
      </c>
      <c r="F98" s="279">
        <v>0</v>
      </c>
      <c r="G98" s="280">
        <v>0</v>
      </c>
      <c r="H98" s="507">
        <v>0</v>
      </c>
      <c r="I98" s="537"/>
    </row>
    <row r="99" spans="1:9" x14ac:dyDescent="0.2">
      <c r="A99" s="274"/>
      <c r="B99" s="275" t="s">
        <v>162</v>
      </c>
      <c r="C99" s="292">
        <v>92606</v>
      </c>
      <c r="D99" s="293" t="s">
        <v>34</v>
      </c>
      <c r="E99" s="278" t="s">
        <v>172</v>
      </c>
      <c r="F99" s="279">
        <v>5000</v>
      </c>
      <c r="G99" s="280">
        <v>19700</v>
      </c>
      <c r="H99" s="507">
        <v>7000</v>
      </c>
      <c r="I99" s="537"/>
    </row>
    <row r="100" spans="1:9" x14ac:dyDescent="0.2">
      <c r="A100" s="274"/>
      <c r="B100" s="275" t="s">
        <v>162</v>
      </c>
      <c r="C100" s="292">
        <v>92607</v>
      </c>
      <c r="D100" s="293" t="s">
        <v>37</v>
      </c>
      <c r="E100" s="278" t="s">
        <v>186</v>
      </c>
      <c r="F100" s="279">
        <v>5500</v>
      </c>
      <c r="G100" s="280">
        <v>21300</v>
      </c>
      <c r="H100" s="507">
        <v>15400</v>
      </c>
      <c r="I100" s="537"/>
    </row>
    <row r="101" spans="1:9" x14ac:dyDescent="0.2">
      <c r="A101" s="274"/>
      <c r="B101" s="275" t="s">
        <v>162</v>
      </c>
      <c r="C101" s="292">
        <v>92608</v>
      </c>
      <c r="D101" s="293" t="s">
        <v>40</v>
      </c>
      <c r="E101" s="278" t="s">
        <v>174</v>
      </c>
      <c r="F101" s="279">
        <v>4500</v>
      </c>
      <c r="G101" s="280">
        <v>8900</v>
      </c>
      <c r="H101" s="507">
        <v>8000</v>
      </c>
      <c r="I101" s="537"/>
    </row>
    <row r="102" spans="1:9" x14ac:dyDescent="0.2">
      <c r="A102" s="274"/>
      <c r="B102" s="275" t="s">
        <v>162</v>
      </c>
      <c r="C102" s="292">
        <v>92609</v>
      </c>
      <c r="D102" s="293" t="s">
        <v>44</v>
      </c>
      <c r="E102" s="278" t="s">
        <v>175</v>
      </c>
      <c r="F102" s="279">
        <v>2000</v>
      </c>
      <c r="G102" s="280">
        <v>2100</v>
      </c>
      <c r="H102" s="507">
        <v>2100</v>
      </c>
      <c r="I102" s="537"/>
    </row>
    <row r="103" spans="1:9" ht="13.5" thickBot="1" x14ac:dyDescent="0.25">
      <c r="A103" s="274"/>
      <c r="B103" s="275" t="s">
        <v>162</v>
      </c>
      <c r="C103" s="292">
        <v>92611</v>
      </c>
      <c r="D103" s="293" t="s">
        <v>50</v>
      </c>
      <c r="E103" s="278" t="s">
        <v>179</v>
      </c>
      <c r="F103" s="279">
        <v>0</v>
      </c>
      <c r="G103" s="280">
        <v>0</v>
      </c>
      <c r="H103" s="507">
        <v>0</v>
      </c>
      <c r="I103" s="537"/>
    </row>
    <row r="104" spans="1:9" s="295" customFormat="1" ht="24.75" thickBot="1" x14ac:dyDescent="0.25">
      <c r="A104" s="294" t="s">
        <v>161</v>
      </c>
      <c r="B104" s="693" t="s">
        <v>190</v>
      </c>
      <c r="C104" s="694"/>
      <c r="D104" s="694"/>
      <c r="E104" s="694"/>
      <c r="F104" s="321">
        <f>F5+F8+F10+F17+F26+F42+F53+F67+F72+F83+F85+F87+F89+F91+F93</f>
        <v>2828080.6999999997</v>
      </c>
      <c r="G104" s="321">
        <f>G5+G8+G10+G17+G26+G42+G53+G67+G72+G83+G85+G87+G89+G91+G93</f>
        <v>5805931.9474000009</v>
      </c>
      <c r="H104" s="503">
        <f>H5+H8+H10+H17+H26+H42+H53+H67+H72+H83+H85+H87+H89+H91+H93</f>
        <v>3132690.4999999995</v>
      </c>
      <c r="I104" s="503">
        <f>H104-F104</f>
        <v>304609.79999999981</v>
      </c>
    </row>
    <row r="105" spans="1:9" ht="13.5" thickBot="1" x14ac:dyDescent="0.25">
      <c r="F105" s="320"/>
    </row>
    <row r="106" spans="1:9" s="295" customFormat="1" ht="24.75" thickBot="1" x14ac:dyDescent="0.25">
      <c r="A106" s="296" t="s">
        <v>161</v>
      </c>
      <c r="B106" s="695" t="s">
        <v>191</v>
      </c>
      <c r="C106" s="696"/>
      <c r="D106" s="696"/>
      <c r="E106" s="696"/>
      <c r="F106" s="297">
        <f>Příjmy!B34</f>
        <v>2828080.7</v>
      </c>
      <c r="G106" s="297">
        <f>Příjmy!C34</f>
        <v>3132690.5</v>
      </c>
      <c r="H106" s="297">
        <f>G106</f>
        <v>3132690.5</v>
      </c>
      <c r="I106" s="661" t="s">
        <v>16</v>
      </c>
    </row>
    <row r="107" spans="1:9" ht="13.5" thickBot="1" x14ac:dyDescent="0.25"/>
    <row r="108" spans="1:9" s="295" customFormat="1" ht="24.75" thickBot="1" x14ac:dyDescent="0.25">
      <c r="A108" s="298" t="s">
        <v>161</v>
      </c>
      <c r="B108" s="697" t="s">
        <v>192</v>
      </c>
      <c r="C108" s="698"/>
      <c r="D108" s="698"/>
      <c r="E108" s="698"/>
      <c r="F108" s="299">
        <f>F106-F104</f>
        <v>0</v>
      </c>
      <c r="G108" s="299">
        <f>G106-G104</f>
        <v>-2673241.4474000009</v>
      </c>
      <c r="H108" s="541">
        <f>H106-H104</f>
        <v>0</v>
      </c>
      <c r="I108" s="662" t="s">
        <v>16</v>
      </c>
    </row>
  </sheetData>
  <mergeCells count="4">
    <mergeCell ref="B104:E104"/>
    <mergeCell ref="B106:E106"/>
    <mergeCell ref="B108:E108"/>
    <mergeCell ref="A2:I2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89" orientation="portrait" r:id="rId1"/>
  <headerFooter alignWithMargins="0"/>
  <rowBreaks count="1" manualBreakCount="1">
    <brk id="66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00"/>
  </sheetPr>
  <dimension ref="A1:H461"/>
  <sheetViews>
    <sheetView zoomScaleNormal="100" zoomScaleSheetLayoutView="75" workbookViewId="0">
      <pane ySplit="7" topLeftCell="A8" activePane="bottomLeft" state="frozen"/>
      <selection pane="bottomLeft" sqref="A1:H1"/>
    </sheetView>
  </sheetViews>
  <sheetFormatPr defaultRowHeight="11.25" x14ac:dyDescent="0.2"/>
  <cols>
    <col min="1" max="1" width="4.28515625" style="68" customWidth="1"/>
    <col min="2" max="2" width="4" style="69" customWidth="1"/>
    <col min="3" max="3" width="48.85546875" style="70" customWidth="1"/>
    <col min="4" max="4" width="10" style="71" customWidth="1"/>
    <col min="5" max="5" width="10" style="72" customWidth="1"/>
    <col min="6" max="8" width="10" style="71" customWidth="1"/>
    <col min="9" max="16384" width="9.140625" style="70"/>
  </cols>
  <sheetData>
    <row r="1" spans="1:8" ht="18" x14ac:dyDescent="0.25">
      <c r="A1" s="669" t="s">
        <v>416</v>
      </c>
      <c r="B1" s="669"/>
      <c r="C1" s="669"/>
      <c r="D1" s="669"/>
      <c r="E1" s="669"/>
      <c r="F1" s="669"/>
      <c r="G1" s="669"/>
      <c r="H1" s="669"/>
    </row>
    <row r="2" spans="1:8" x14ac:dyDescent="0.2">
      <c r="A2" s="73"/>
      <c r="B2" s="74"/>
      <c r="C2" s="75"/>
      <c r="D2" s="76"/>
      <c r="E2" s="77"/>
      <c r="F2" s="76"/>
      <c r="G2" s="76"/>
      <c r="H2" s="76"/>
    </row>
    <row r="3" spans="1:8" ht="15.75" x14ac:dyDescent="0.25">
      <c r="A3" s="700" t="s">
        <v>319</v>
      </c>
      <c r="B3" s="700"/>
      <c r="C3" s="700"/>
      <c r="D3" s="700"/>
      <c r="E3" s="700"/>
      <c r="F3" s="700"/>
      <c r="G3" s="700"/>
      <c r="H3" s="700"/>
    </row>
    <row r="4" spans="1:8" s="82" customFormat="1" ht="15.75" x14ac:dyDescent="0.25">
      <c r="A4" s="78"/>
      <c r="B4" s="79"/>
      <c r="C4" s="80"/>
      <c r="D4" s="76"/>
      <c r="E4" s="81"/>
      <c r="F4" s="76"/>
      <c r="G4" s="76"/>
      <c r="H4" s="76"/>
    </row>
    <row r="5" spans="1:8" s="82" customFormat="1" ht="15.75" x14ac:dyDescent="0.25">
      <c r="A5" s="701" t="s">
        <v>88</v>
      </c>
      <c r="B5" s="701"/>
      <c r="C5" s="701"/>
      <c r="D5" s="701"/>
      <c r="E5" s="701"/>
      <c r="F5" s="701"/>
      <c r="G5" s="701"/>
      <c r="H5" s="701"/>
    </row>
    <row r="6" spans="1:8" ht="12" thickBot="1" x14ac:dyDescent="0.25">
      <c r="A6" s="83"/>
      <c r="C6" s="83"/>
      <c r="D6" s="84"/>
      <c r="E6" s="85"/>
      <c r="F6" s="84"/>
      <c r="G6" s="84"/>
      <c r="H6" s="9" t="s">
        <v>2</v>
      </c>
    </row>
    <row r="7" spans="1:8" s="86" customFormat="1" ht="12" thickBot="1" x14ac:dyDescent="0.25">
      <c r="A7" s="210" t="s">
        <v>89</v>
      </c>
      <c r="B7" s="211" t="s">
        <v>10</v>
      </c>
      <c r="C7" s="212" t="s">
        <v>90</v>
      </c>
      <c r="D7" s="301" t="s">
        <v>316</v>
      </c>
      <c r="E7" s="647" t="s">
        <v>417</v>
      </c>
      <c r="F7" s="569" t="s">
        <v>418</v>
      </c>
      <c r="G7" s="569" t="s">
        <v>419</v>
      </c>
      <c r="H7" s="570" t="s">
        <v>420</v>
      </c>
    </row>
    <row r="8" spans="1:8" s="86" customFormat="1" ht="12" thickBot="1" x14ac:dyDescent="0.25">
      <c r="A8" s="213">
        <v>910</v>
      </c>
      <c r="B8" s="87" t="s">
        <v>16</v>
      </c>
      <c r="C8" s="88" t="s">
        <v>91</v>
      </c>
      <c r="D8" s="89">
        <v>29496.959999999999</v>
      </c>
      <c r="E8" s="89">
        <v>31838.7</v>
      </c>
      <c r="F8" s="89">
        <v>32988.199999999997</v>
      </c>
      <c r="G8" s="89">
        <v>34195.199999999997</v>
      </c>
      <c r="H8" s="214">
        <v>38142.520000000004</v>
      </c>
    </row>
    <row r="9" spans="1:8" s="86" customFormat="1" x14ac:dyDescent="0.2">
      <c r="A9" s="215"/>
      <c r="B9" s="625" t="s">
        <v>14</v>
      </c>
      <c r="C9" s="90" t="s">
        <v>92</v>
      </c>
      <c r="D9" s="91">
        <v>5500</v>
      </c>
      <c r="E9" s="91">
        <v>5450</v>
      </c>
      <c r="F9" s="91">
        <v>5450</v>
      </c>
      <c r="G9" s="91">
        <v>5450</v>
      </c>
      <c r="H9" s="216">
        <v>5450</v>
      </c>
    </row>
    <row r="10" spans="1:8" s="86" customFormat="1" x14ac:dyDescent="0.2">
      <c r="A10" s="215"/>
      <c r="B10" s="621"/>
      <c r="C10" s="92" t="s">
        <v>93</v>
      </c>
      <c r="D10" s="94">
        <v>3480</v>
      </c>
      <c r="E10" s="337">
        <v>3480</v>
      </c>
      <c r="F10" s="93">
        <v>3480</v>
      </c>
      <c r="G10" s="93">
        <v>3480</v>
      </c>
      <c r="H10" s="217">
        <v>3480</v>
      </c>
    </row>
    <row r="11" spans="1:8" x14ac:dyDescent="0.2">
      <c r="A11" s="215"/>
      <c r="B11" s="626"/>
      <c r="C11" s="95" t="s">
        <v>94</v>
      </c>
      <c r="D11" s="97">
        <v>2020</v>
      </c>
      <c r="E11" s="336">
        <v>1970</v>
      </c>
      <c r="F11" s="93">
        <v>1970</v>
      </c>
      <c r="G11" s="93">
        <v>1970</v>
      </c>
      <c r="H11" s="217">
        <v>1970</v>
      </c>
    </row>
    <row r="12" spans="1:8" s="100" customFormat="1" ht="12.75" x14ac:dyDescent="0.2">
      <c r="A12" s="215"/>
      <c r="B12" s="623" t="s">
        <v>62</v>
      </c>
      <c r="C12" s="98" t="s">
        <v>95</v>
      </c>
      <c r="D12" s="99">
        <v>23996.959999999999</v>
      </c>
      <c r="E12" s="99">
        <v>26388.7</v>
      </c>
      <c r="F12" s="99">
        <v>27538.2</v>
      </c>
      <c r="G12" s="99">
        <v>28745.200000000001</v>
      </c>
      <c r="H12" s="219">
        <v>32692.52</v>
      </c>
    </row>
    <row r="13" spans="1:8" s="100" customFormat="1" ht="12.75" x14ac:dyDescent="0.2">
      <c r="A13" s="215"/>
      <c r="B13" s="611"/>
      <c r="C13" s="101" t="s">
        <v>96</v>
      </c>
      <c r="D13" s="94">
        <v>21389.96</v>
      </c>
      <c r="E13" s="337">
        <v>23922.7</v>
      </c>
      <c r="F13" s="93">
        <v>25072.2</v>
      </c>
      <c r="G13" s="93">
        <v>26279.200000000001</v>
      </c>
      <c r="H13" s="217">
        <v>30226.52</v>
      </c>
    </row>
    <row r="14" spans="1:8" s="100" customFormat="1" ht="13.5" thickBot="1" x14ac:dyDescent="0.25">
      <c r="A14" s="215"/>
      <c r="B14" s="624"/>
      <c r="C14" s="102" t="s">
        <v>97</v>
      </c>
      <c r="D14" s="103">
        <v>2607</v>
      </c>
      <c r="E14" s="366">
        <v>2466</v>
      </c>
      <c r="F14" s="93">
        <v>2466</v>
      </c>
      <c r="G14" s="93">
        <v>2466</v>
      </c>
      <c r="H14" s="217">
        <v>2466</v>
      </c>
    </row>
    <row r="15" spans="1:8" s="100" customFormat="1" ht="13.5" thickBot="1" x14ac:dyDescent="0.25">
      <c r="A15" s="220">
        <v>911</v>
      </c>
      <c r="B15" s="104" t="s">
        <v>16</v>
      </c>
      <c r="C15" s="105" t="s">
        <v>98</v>
      </c>
      <c r="D15" s="89">
        <v>258091.53</v>
      </c>
      <c r="E15" s="89">
        <v>293544.42</v>
      </c>
      <c r="F15" s="89">
        <v>306961.19220000005</v>
      </c>
      <c r="G15" s="89">
        <v>321023.59403400007</v>
      </c>
      <c r="H15" s="214">
        <v>335763.40280418005</v>
      </c>
    </row>
    <row r="16" spans="1:8" s="100" customFormat="1" ht="12.75" x14ac:dyDescent="0.2">
      <c r="A16" s="215"/>
      <c r="B16" s="622" t="s">
        <v>62</v>
      </c>
      <c r="C16" s="106" t="s">
        <v>95</v>
      </c>
      <c r="D16" s="91">
        <v>258091.53</v>
      </c>
      <c r="E16" s="91">
        <v>293544.42</v>
      </c>
      <c r="F16" s="91">
        <v>306961.19220000005</v>
      </c>
      <c r="G16" s="91">
        <v>321023.59403400007</v>
      </c>
      <c r="H16" s="216">
        <v>335763.40280418005</v>
      </c>
    </row>
    <row r="17" spans="1:8" s="100" customFormat="1" ht="12.75" x14ac:dyDescent="0.2">
      <c r="A17" s="215"/>
      <c r="B17" s="611"/>
      <c r="C17" s="95" t="s">
        <v>99</v>
      </c>
      <c r="D17" s="97">
        <v>213751.78</v>
      </c>
      <c r="E17" s="336">
        <v>251529.46</v>
      </c>
      <c r="F17" s="96">
        <v>264105.93300000002</v>
      </c>
      <c r="G17" s="96">
        <v>277311.22965000005</v>
      </c>
      <c r="H17" s="218">
        <v>291176.79113250005</v>
      </c>
    </row>
    <row r="18" spans="1:8" s="100" customFormat="1" ht="13.5" thickBot="1" x14ac:dyDescent="0.25">
      <c r="A18" s="215"/>
      <c r="B18" s="611"/>
      <c r="C18" s="107" t="s">
        <v>100</v>
      </c>
      <c r="D18" s="109">
        <v>44339.75</v>
      </c>
      <c r="E18" s="344">
        <v>42014.96</v>
      </c>
      <c r="F18" s="108">
        <v>42855.2592</v>
      </c>
      <c r="G18" s="108">
        <v>43712.364384</v>
      </c>
      <c r="H18" s="221">
        <v>44586.611671680002</v>
      </c>
    </row>
    <row r="19" spans="1:8" s="100" customFormat="1" ht="13.5" thickBot="1" x14ac:dyDescent="0.25">
      <c r="A19" s="187">
        <v>913</v>
      </c>
      <c r="B19" s="188" t="s">
        <v>16</v>
      </c>
      <c r="C19" s="189" t="s">
        <v>101</v>
      </c>
      <c r="D19" s="190">
        <v>976800</v>
      </c>
      <c r="E19" s="190">
        <v>1043445.62</v>
      </c>
      <c r="F19" s="190">
        <v>1075649.8164000001</v>
      </c>
      <c r="G19" s="190">
        <v>1109018.5345079999</v>
      </c>
      <c r="H19" s="191">
        <v>1143598.4844582602</v>
      </c>
    </row>
    <row r="20" spans="1:8" s="100" customFormat="1" ht="12.75" x14ac:dyDescent="0.2">
      <c r="A20" s="215"/>
      <c r="B20" s="618" t="s">
        <v>27</v>
      </c>
      <c r="C20" s="106" t="s">
        <v>102</v>
      </c>
      <c r="D20" s="91">
        <v>266313</v>
      </c>
      <c r="E20" s="91">
        <v>270721.26</v>
      </c>
      <c r="F20" s="91">
        <v>276135.68520000001</v>
      </c>
      <c r="G20" s="91">
        <v>281658.398904</v>
      </c>
      <c r="H20" s="216">
        <v>287291.56688207999</v>
      </c>
    </row>
    <row r="21" spans="1:8" s="112" customFormat="1" ht="12.75" x14ac:dyDescent="0.2">
      <c r="A21" s="215"/>
      <c r="B21" s="619" t="s">
        <v>31</v>
      </c>
      <c r="C21" s="110" t="s">
        <v>103</v>
      </c>
      <c r="D21" s="111">
        <v>136500</v>
      </c>
      <c r="E21" s="111">
        <v>167624.64000000001</v>
      </c>
      <c r="F21" s="91">
        <v>175167.7488</v>
      </c>
      <c r="G21" s="91">
        <v>183050.29749599998</v>
      </c>
      <c r="H21" s="216">
        <v>191287.56088331997</v>
      </c>
    </row>
    <row r="22" spans="1:8" s="114" customFormat="1" ht="12.75" x14ac:dyDescent="0.2">
      <c r="A22" s="215"/>
      <c r="B22" s="613" t="s">
        <v>34</v>
      </c>
      <c r="C22" s="113" t="s">
        <v>104</v>
      </c>
      <c r="D22" s="111">
        <v>297320</v>
      </c>
      <c r="E22" s="111">
        <v>298613</v>
      </c>
      <c r="F22" s="91">
        <v>304585.26</v>
      </c>
      <c r="G22" s="91">
        <v>310676.96520000004</v>
      </c>
      <c r="H22" s="216">
        <v>316890.50450400007</v>
      </c>
    </row>
    <row r="23" spans="1:8" s="116" customFormat="1" ht="12.75" x14ac:dyDescent="0.2">
      <c r="A23" s="215"/>
      <c r="B23" s="610"/>
      <c r="C23" s="117" t="s">
        <v>143</v>
      </c>
      <c r="D23" s="119">
        <v>32320</v>
      </c>
      <c r="E23" s="457">
        <v>33613</v>
      </c>
      <c r="F23" s="118">
        <v>35125.584999999999</v>
      </c>
      <c r="G23" s="118">
        <v>36706.236324999998</v>
      </c>
      <c r="H23" s="648">
        <v>38358.016959624998</v>
      </c>
    </row>
    <row r="24" spans="1:8" s="116" customFormat="1" ht="12.75" customHeight="1" x14ac:dyDescent="0.2">
      <c r="A24" s="215"/>
      <c r="B24" s="614"/>
      <c r="C24" s="115" t="s">
        <v>144</v>
      </c>
      <c r="D24" s="119">
        <v>265000</v>
      </c>
      <c r="E24" s="457">
        <v>265000</v>
      </c>
      <c r="F24" s="118">
        <v>270300</v>
      </c>
      <c r="G24" s="118">
        <v>275706</v>
      </c>
      <c r="H24" s="648">
        <v>281220.12</v>
      </c>
    </row>
    <row r="25" spans="1:8" s="114" customFormat="1" ht="12.75" x14ac:dyDescent="0.2">
      <c r="A25" s="215"/>
      <c r="B25" s="608" t="s">
        <v>37</v>
      </c>
      <c r="C25" s="113" t="s">
        <v>105</v>
      </c>
      <c r="D25" s="99">
        <v>105543</v>
      </c>
      <c r="E25" s="99">
        <v>116420.72</v>
      </c>
      <c r="F25" s="91">
        <v>121659.65239999999</v>
      </c>
      <c r="G25" s="91">
        <v>127134.33675799998</v>
      </c>
      <c r="H25" s="216">
        <v>132855.38191210997</v>
      </c>
    </row>
    <row r="26" spans="1:8" s="114" customFormat="1" ht="12.75" x14ac:dyDescent="0.2">
      <c r="A26" s="215"/>
      <c r="B26" s="619" t="s">
        <v>40</v>
      </c>
      <c r="C26" s="110" t="s">
        <v>106</v>
      </c>
      <c r="D26" s="99">
        <v>4924</v>
      </c>
      <c r="E26" s="99">
        <v>5298</v>
      </c>
      <c r="F26" s="91">
        <v>5536.41</v>
      </c>
      <c r="G26" s="91">
        <v>5785.5484499999993</v>
      </c>
      <c r="H26" s="216">
        <v>6045.8981302499988</v>
      </c>
    </row>
    <row r="27" spans="1:8" s="114" customFormat="1" ht="12.75" x14ac:dyDescent="0.2">
      <c r="A27" s="215"/>
      <c r="B27" s="620" t="s">
        <v>44</v>
      </c>
      <c r="C27" s="183" t="s">
        <v>107</v>
      </c>
      <c r="D27" s="184">
        <v>154700</v>
      </c>
      <c r="E27" s="184">
        <v>173268</v>
      </c>
      <c r="F27" s="91">
        <v>181065.06</v>
      </c>
      <c r="G27" s="91">
        <v>189212.9877</v>
      </c>
      <c r="H27" s="216">
        <v>197727.5721465</v>
      </c>
    </row>
    <row r="28" spans="1:8" s="114" customFormat="1" ht="12.75" x14ac:dyDescent="0.2">
      <c r="A28" s="215"/>
      <c r="B28" s="620" t="s">
        <v>222</v>
      </c>
      <c r="C28" s="183" t="s">
        <v>405</v>
      </c>
      <c r="D28" s="184">
        <v>11500</v>
      </c>
      <c r="E28" s="184">
        <v>11500</v>
      </c>
      <c r="F28" s="91">
        <v>11500</v>
      </c>
      <c r="G28" s="91">
        <v>11500</v>
      </c>
      <c r="H28" s="216">
        <v>11500</v>
      </c>
    </row>
    <row r="29" spans="1:8" s="114" customFormat="1" ht="13.5" thickBot="1" x14ac:dyDescent="0.25">
      <c r="A29" s="215"/>
      <c r="B29" s="621"/>
      <c r="C29" s="531" t="s">
        <v>557</v>
      </c>
      <c r="D29" s="152">
        <v>0</v>
      </c>
      <c r="E29" s="152">
        <v>0</v>
      </c>
      <c r="F29" s="152">
        <v>0</v>
      </c>
      <c r="G29" s="152">
        <v>0</v>
      </c>
      <c r="H29" s="532">
        <v>0</v>
      </c>
    </row>
    <row r="30" spans="1:8" ht="12" thickBot="1" x14ac:dyDescent="0.25">
      <c r="A30" s="187">
        <v>912</v>
      </c>
      <c r="B30" s="188" t="s">
        <v>16</v>
      </c>
      <c r="C30" s="189" t="s">
        <v>407</v>
      </c>
      <c r="D30" s="190">
        <v>26317</v>
      </c>
      <c r="E30" s="190">
        <v>39850</v>
      </c>
      <c r="F30" s="190">
        <v>50660</v>
      </c>
      <c r="G30" s="190">
        <v>29760</v>
      </c>
      <c r="H30" s="191">
        <v>29760</v>
      </c>
    </row>
    <row r="31" spans="1:8" s="100" customFormat="1" ht="12.75" x14ac:dyDescent="0.2">
      <c r="A31" s="215"/>
      <c r="B31" s="609" t="s">
        <v>27</v>
      </c>
      <c r="C31" s="533" t="s">
        <v>115</v>
      </c>
      <c r="D31" s="122">
        <v>22020</v>
      </c>
      <c r="E31" s="122">
        <v>3910</v>
      </c>
      <c r="F31" s="122">
        <v>4660</v>
      </c>
      <c r="G31" s="122">
        <v>3760</v>
      </c>
      <c r="H31" s="223">
        <v>3760</v>
      </c>
    </row>
    <row r="32" spans="1:8" ht="12" customHeight="1" x14ac:dyDescent="0.2">
      <c r="A32" s="215"/>
      <c r="B32" s="616"/>
      <c r="C32" s="135" t="s">
        <v>299</v>
      </c>
      <c r="D32" s="97">
        <v>22020</v>
      </c>
      <c r="E32" s="344">
        <v>3910</v>
      </c>
      <c r="F32" s="96">
        <v>4660</v>
      </c>
      <c r="G32" s="96">
        <v>3760</v>
      </c>
      <c r="H32" s="218">
        <v>3760</v>
      </c>
    </row>
    <row r="33" spans="1:8" s="130" customFormat="1" ht="12.75" customHeight="1" x14ac:dyDescent="0.2">
      <c r="A33" s="215"/>
      <c r="B33" s="616"/>
      <c r="C33" s="357" t="s">
        <v>228</v>
      </c>
      <c r="D33" s="368"/>
      <c r="E33" s="369"/>
      <c r="F33" s="370"/>
      <c r="G33" s="370"/>
      <c r="H33" s="371"/>
    </row>
    <row r="34" spans="1:8" s="130" customFormat="1" ht="12.75" x14ac:dyDescent="0.2">
      <c r="A34" s="215"/>
      <c r="B34" s="616"/>
      <c r="C34" s="452" t="s">
        <v>152</v>
      </c>
      <c r="D34" s="456">
        <v>2800</v>
      </c>
      <c r="E34" s="457">
        <v>3000</v>
      </c>
      <c r="F34" s="458">
        <v>3000</v>
      </c>
      <c r="G34" s="458">
        <v>3000</v>
      </c>
      <c r="H34" s="461">
        <v>3000</v>
      </c>
    </row>
    <row r="35" spans="1:8" s="130" customFormat="1" ht="12.75" x14ac:dyDescent="0.2">
      <c r="A35" s="215"/>
      <c r="B35" s="616"/>
      <c r="C35" s="460" t="s">
        <v>270</v>
      </c>
      <c r="D35" s="453">
        <v>270</v>
      </c>
      <c r="E35" s="454">
        <v>270</v>
      </c>
      <c r="F35" s="455">
        <v>270</v>
      </c>
      <c r="G35" s="455">
        <v>270</v>
      </c>
      <c r="H35" s="462">
        <v>270</v>
      </c>
    </row>
    <row r="36" spans="1:8" s="130" customFormat="1" ht="12.75" x14ac:dyDescent="0.2">
      <c r="A36" s="215"/>
      <c r="B36" s="616"/>
      <c r="C36" s="459" t="s">
        <v>269</v>
      </c>
      <c r="D36" s="446"/>
      <c r="E36" s="447"/>
      <c r="F36" s="448">
        <v>900</v>
      </c>
      <c r="G36" s="448"/>
      <c r="H36" s="449"/>
    </row>
    <row r="37" spans="1:8" s="130" customFormat="1" ht="12.75" x14ac:dyDescent="0.2">
      <c r="A37" s="215"/>
      <c r="B37" s="616"/>
      <c r="C37" s="367" t="s">
        <v>205</v>
      </c>
      <c r="D37" s="386"/>
      <c r="E37" s="387">
        <v>20</v>
      </c>
      <c r="F37" s="388">
        <v>20</v>
      </c>
      <c r="G37" s="388">
        <v>20</v>
      </c>
      <c r="H37" s="389">
        <v>20</v>
      </c>
    </row>
    <row r="38" spans="1:8" s="130" customFormat="1" ht="12.75" x14ac:dyDescent="0.2">
      <c r="A38" s="215"/>
      <c r="B38" s="616"/>
      <c r="C38" s="367" t="s">
        <v>206</v>
      </c>
      <c r="D38" s="386"/>
      <c r="E38" s="387">
        <v>20</v>
      </c>
      <c r="F38" s="388">
        <v>20</v>
      </c>
      <c r="G38" s="388">
        <v>20</v>
      </c>
      <c r="H38" s="389">
        <v>20</v>
      </c>
    </row>
    <row r="39" spans="1:8" s="130" customFormat="1" ht="22.5" x14ac:dyDescent="0.2">
      <c r="A39" s="215"/>
      <c r="B39" s="616"/>
      <c r="C39" s="367" t="s">
        <v>409</v>
      </c>
      <c r="D39" s="386"/>
      <c r="E39" s="387">
        <v>150</v>
      </c>
      <c r="F39" s="388"/>
      <c r="G39" s="388"/>
      <c r="H39" s="389"/>
    </row>
    <row r="40" spans="1:8" s="130" customFormat="1" ht="12.75" customHeight="1" x14ac:dyDescent="0.2">
      <c r="A40" s="215"/>
      <c r="B40" s="616"/>
      <c r="C40" s="381" t="s">
        <v>271</v>
      </c>
      <c r="D40" s="386">
        <v>500</v>
      </c>
      <c r="E40" s="387">
        <v>450</v>
      </c>
      <c r="F40" s="388">
        <v>450</v>
      </c>
      <c r="G40" s="388">
        <v>450</v>
      </c>
      <c r="H40" s="389">
        <v>450</v>
      </c>
    </row>
    <row r="41" spans="1:8" s="114" customFormat="1" ht="12.75" x14ac:dyDescent="0.2">
      <c r="A41" s="215"/>
      <c r="B41" s="613" t="s">
        <v>34</v>
      </c>
      <c r="C41" s="113" t="s">
        <v>118</v>
      </c>
      <c r="D41" s="99">
        <v>0</v>
      </c>
      <c r="E41" s="99">
        <v>30000</v>
      </c>
      <c r="F41" s="99">
        <v>26000</v>
      </c>
      <c r="G41" s="99">
        <v>26000</v>
      </c>
      <c r="H41" s="219">
        <v>26000</v>
      </c>
    </row>
    <row r="42" spans="1:8" x14ac:dyDescent="0.2">
      <c r="A42" s="215"/>
      <c r="B42" s="610"/>
      <c r="C42" s="135" t="s">
        <v>299</v>
      </c>
      <c r="D42" s="97">
        <v>0</v>
      </c>
      <c r="E42" s="336">
        <v>30000</v>
      </c>
      <c r="F42" s="336">
        <v>26000</v>
      </c>
      <c r="G42" s="336">
        <v>26000</v>
      </c>
      <c r="H42" s="649">
        <v>26000</v>
      </c>
    </row>
    <row r="43" spans="1:8" s="130" customFormat="1" ht="12.75" customHeight="1" x14ac:dyDescent="0.2">
      <c r="A43" s="215"/>
      <c r="B43" s="611"/>
      <c r="C43" s="357" t="s">
        <v>228</v>
      </c>
      <c r="D43" s="142"/>
      <c r="E43" s="339"/>
      <c r="F43" s="131"/>
      <c r="G43" s="131"/>
      <c r="H43" s="225"/>
    </row>
    <row r="44" spans="1:8" x14ac:dyDescent="0.2">
      <c r="A44" s="215"/>
      <c r="B44" s="610"/>
      <c r="C44" s="185" t="s">
        <v>320</v>
      </c>
      <c r="D44" s="390"/>
      <c r="E44" s="391">
        <v>1000</v>
      </c>
      <c r="F44" s="379">
        <v>1000</v>
      </c>
      <c r="G44" s="379">
        <v>1000</v>
      </c>
      <c r="H44" s="392">
        <v>1000</v>
      </c>
    </row>
    <row r="45" spans="1:8" x14ac:dyDescent="0.2">
      <c r="A45" s="215"/>
      <c r="B45" s="610"/>
      <c r="C45" s="185" t="s">
        <v>321</v>
      </c>
      <c r="D45" s="390"/>
      <c r="E45" s="391">
        <v>11000</v>
      </c>
      <c r="F45" s="379"/>
      <c r="G45" s="379"/>
      <c r="H45" s="392"/>
    </row>
    <row r="46" spans="1:8" x14ac:dyDescent="0.2">
      <c r="A46" s="215"/>
      <c r="B46" s="610"/>
      <c r="C46" s="185" t="s">
        <v>322</v>
      </c>
      <c r="D46" s="390"/>
      <c r="E46" s="391">
        <v>10000</v>
      </c>
      <c r="F46" s="379">
        <v>10000</v>
      </c>
      <c r="G46" s="379">
        <v>10000</v>
      </c>
      <c r="H46" s="392">
        <v>10000</v>
      </c>
    </row>
    <row r="47" spans="1:8" x14ac:dyDescent="0.2">
      <c r="A47" s="215"/>
      <c r="B47" s="610"/>
      <c r="C47" s="185" t="s">
        <v>323</v>
      </c>
      <c r="D47" s="390"/>
      <c r="E47" s="391">
        <v>0</v>
      </c>
      <c r="F47" s="379"/>
      <c r="G47" s="379"/>
      <c r="H47" s="392"/>
    </row>
    <row r="48" spans="1:8" x14ac:dyDescent="0.2">
      <c r="A48" s="215"/>
      <c r="B48" s="610"/>
      <c r="C48" s="185" t="s">
        <v>324</v>
      </c>
      <c r="D48" s="390"/>
      <c r="E48" s="391">
        <v>8000</v>
      </c>
      <c r="F48" s="379">
        <v>15000</v>
      </c>
      <c r="G48" s="379">
        <v>15000</v>
      </c>
      <c r="H48" s="392">
        <v>15000</v>
      </c>
    </row>
    <row r="49" spans="1:8" x14ac:dyDescent="0.2">
      <c r="A49" s="215"/>
      <c r="B49" s="613" t="s">
        <v>37</v>
      </c>
      <c r="C49" s="113" t="s">
        <v>119</v>
      </c>
      <c r="D49" s="99">
        <v>200</v>
      </c>
      <c r="E49" s="99">
        <v>2400</v>
      </c>
      <c r="F49" s="99">
        <v>0</v>
      </c>
      <c r="G49" s="99">
        <v>0</v>
      </c>
      <c r="H49" s="219">
        <v>0</v>
      </c>
    </row>
    <row r="50" spans="1:8" s="130" customFormat="1" ht="12.75" customHeight="1" x14ac:dyDescent="0.2">
      <c r="A50" s="215"/>
      <c r="B50" s="610"/>
      <c r="C50" s="135" t="s">
        <v>299</v>
      </c>
      <c r="D50" s="97">
        <v>200</v>
      </c>
      <c r="E50" s="336">
        <v>2400</v>
      </c>
      <c r="F50" s="96">
        <v>0</v>
      </c>
      <c r="G50" s="96">
        <v>0</v>
      </c>
      <c r="H50" s="218">
        <v>0</v>
      </c>
    </row>
    <row r="51" spans="1:8" s="130" customFormat="1" ht="12.75" customHeight="1" x14ac:dyDescent="0.2">
      <c r="A51" s="215"/>
      <c r="B51" s="611"/>
      <c r="C51" s="357" t="s">
        <v>228</v>
      </c>
      <c r="D51" s="142"/>
      <c r="E51" s="339"/>
      <c r="F51" s="131"/>
      <c r="G51" s="131"/>
      <c r="H51" s="225"/>
    </row>
    <row r="52" spans="1:8" s="130" customFormat="1" ht="33.75" x14ac:dyDescent="0.2">
      <c r="A52" s="215"/>
      <c r="B52" s="610"/>
      <c r="C52" s="138" t="s">
        <v>325</v>
      </c>
      <c r="D52" s="390"/>
      <c r="E52" s="391">
        <v>2400</v>
      </c>
      <c r="F52" s="379"/>
      <c r="G52" s="379"/>
      <c r="H52" s="392"/>
    </row>
    <row r="53" spans="1:8" s="130" customFormat="1" ht="12.75" x14ac:dyDescent="0.2">
      <c r="A53" s="215"/>
      <c r="B53" s="613" t="s">
        <v>40</v>
      </c>
      <c r="C53" s="113" t="s">
        <v>121</v>
      </c>
      <c r="D53" s="99">
        <v>1000</v>
      </c>
      <c r="E53" s="99">
        <v>0</v>
      </c>
      <c r="F53" s="99">
        <v>0</v>
      </c>
      <c r="G53" s="99">
        <v>0</v>
      </c>
      <c r="H53" s="219">
        <v>0</v>
      </c>
    </row>
    <row r="54" spans="1:8" s="130" customFormat="1" ht="12.75" x14ac:dyDescent="0.2">
      <c r="A54" s="215"/>
      <c r="B54" s="610"/>
      <c r="C54" s="135" t="s">
        <v>299</v>
      </c>
      <c r="D54" s="97">
        <v>1000</v>
      </c>
      <c r="E54" s="336">
        <v>0</v>
      </c>
      <c r="F54" s="96">
        <v>0</v>
      </c>
      <c r="G54" s="96">
        <v>0</v>
      </c>
      <c r="H54" s="218">
        <v>0</v>
      </c>
    </row>
    <row r="55" spans="1:8" s="130" customFormat="1" ht="12.75" x14ac:dyDescent="0.2">
      <c r="A55" s="215"/>
      <c r="B55" s="611"/>
      <c r="C55" s="357" t="s">
        <v>228</v>
      </c>
      <c r="D55" s="142"/>
      <c r="E55" s="339"/>
      <c r="F55" s="131"/>
      <c r="G55" s="131"/>
      <c r="H55" s="225"/>
    </row>
    <row r="56" spans="1:8" s="130" customFormat="1" ht="12.75" x14ac:dyDescent="0.2">
      <c r="A56" s="215"/>
      <c r="B56" s="610"/>
      <c r="C56" s="138"/>
      <c r="D56" s="390"/>
      <c r="E56" s="391"/>
      <c r="F56" s="379"/>
      <c r="G56" s="379"/>
      <c r="H56" s="392"/>
    </row>
    <row r="57" spans="1:8" s="114" customFormat="1" ht="12.75" x14ac:dyDescent="0.2">
      <c r="A57" s="215"/>
      <c r="B57" s="613" t="s">
        <v>44</v>
      </c>
      <c r="C57" s="113" t="s">
        <v>122</v>
      </c>
      <c r="D57" s="99">
        <v>3097</v>
      </c>
      <c r="E57" s="99">
        <v>3540</v>
      </c>
      <c r="F57" s="99">
        <v>20000</v>
      </c>
      <c r="G57" s="99">
        <v>0</v>
      </c>
      <c r="H57" s="219">
        <v>0</v>
      </c>
    </row>
    <row r="58" spans="1:8" x14ac:dyDescent="0.2">
      <c r="A58" s="215"/>
      <c r="B58" s="610"/>
      <c r="C58" s="135" t="s">
        <v>299</v>
      </c>
      <c r="D58" s="97">
        <v>3097</v>
      </c>
      <c r="E58" s="336">
        <v>3540</v>
      </c>
      <c r="F58" s="96">
        <v>20000</v>
      </c>
      <c r="G58" s="96">
        <v>0</v>
      </c>
      <c r="H58" s="218">
        <v>0</v>
      </c>
    </row>
    <row r="59" spans="1:8" s="130" customFormat="1" ht="12.75" customHeight="1" x14ac:dyDescent="0.2">
      <c r="A59" s="215"/>
      <c r="B59" s="611"/>
      <c r="C59" s="451" t="s">
        <v>228</v>
      </c>
      <c r="D59" s="142"/>
      <c r="E59" s="339"/>
      <c r="F59" s="131"/>
      <c r="G59" s="131"/>
      <c r="H59" s="225"/>
    </row>
    <row r="60" spans="1:8" s="130" customFormat="1" ht="12.75" x14ac:dyDescent="0.2">
      <c r="A60" s="215"/>
      <c r="B60" s="617"/>
      <c r="C60" s="381" t="s">
        <v>326</v>
      </c>
      <c r="D60" s="450"/>
      <c r="E60" s="339">
        <v>3000</v>
      </c>
      <c r="F60" s="131">
        <v>20000</v>
      </c>
      <c r="G60" s="131"/>
      <c r="H60" s="225"/>
    </row>
    <row r="61" spans="1:8" s="130" customFormat="1" ht="13.5" thickBot="1" x14ac:dyDescent="0.25">
      <c r="A61" s="215"/>
      <c r="B61" s="617"/>
      <c r="C61" s="381" t="s">
        <v>327</v>
      </c>
      <c r="D61" s="450"/>
      <c r="E61" s="339">
        <v>540</v>
      </c>
      <c r="F61" s="131"/>
      <c r="G61" s="131"/>
      <c r="H61" s="225"/>
    </row>
    <row r="62" spans="1:8" ht="12" thickBot="1" x14ac:dyDescent="0.25">
      <c r="A62" s="187">
        <v>914</v>
      </c>
      <c r="B62" s="188" t="s">
        <v>16</v>
      </c>
      <c r="C62" s="189" t="s">
        <v>108</v>
      </c>
      <c r="D62" s="190">
        <v>663582.30999999994</v>
      </c>
      <c r="E62" s="190">
        <v>750890.05999999994</v>
      </c>
      <c r="F62" s="190">
        <v>784153.52</v>
      </c>
      <c r="G62" s="190">
        <v>780863.52</v>
      </c>
      <c r="H62" s="191">
        <v>793797.25</v>
      </c>
    </row>
    <row r="63" spans="1:8" x14ac:dyDescent="0.2">
      <c r="A63" s="215"/>
      <c r="B63" s="611" t="s">
        <v>14</v>
      </c>
      <c r="C63" s="121" t="s">
        <v>109</v>
      </c>
      <c r="D63" s="122">
        <v>13288.7</v>
      </c>
      <c r="E63" s="122">
        <v>15199.07</v>
      </c>
      <c r="F63" s="122">
        <v>15199.07</v>
      </c>
      <c r="G63" s="122">
        <v>15199.07</v>
      </c>
      <c r="H63" s="223">
        <v>15199.07</v>
      </c>
    </row>
    <row r="64" spans="1:8" s="86" customFormat="1" x14ac:dyDescent="0.2">
      <c r="A64" s="215"/>
      <c r="B64" s="611"/>
      <c r="C64" s="123" t="s">
        <v>110</v>
      </c>
      <c r="D64" s="97">
        <v>1505</v>
      </c>
      <c r="E64" s="336">
        <v>1570</v>
      </c>
      <c r="F64" s="96">
        <v>1570</v>
      </c>
      <c r="G64" s="96">
        <v>1570</v>
      </c>
      <c r="H64" s="218">
        <v>1570</v>
      </c>
    </row>
    <row r="65" spans="1:8" x14ac:dyDescent="0.2">
      <c r="A65" s="215"/>
      <c r="B65" s="612"/>
      <c r="C65" s="124" t="s">
        <v>111</v>
      </c>
      <c r="D65" s="97">
        <v>11783.7</v>
      </c>
      <c r="E65" s="336">
        <v>13629.07</v>
      </c>
      <c r="F65" s="96">
        <v>13629.07</v>
      </c>
      <c r="G65" s="96">
        <v>13629.07</v>
      </c>
      <c r="H65" s="218">
        <v>13629.07</v>
      </c>
    </row>
    <row r="66" spans="1:8" s="125" customFormat="1" ht="12.75" x14ac:dyDescent="0.2">
      <c r="A66" s="215"/>
      <c r="B66" s="613" t="s">
        <v>21</v>
      </c>
      <c r="C66" s="113" t="s">
        <v>112</v>
      </c>
      <c r="D66" s="111">
        <v>4005</v>
      </c>
      <c r="E66" s="111">
        <v>8205</v>
      </c>
      <c r="F66" s="111">
        <v>10075</v>
      </c>
      <c r="G66" s="111">
        <v>12075</v>
      </c>
      <c r="H66" s="222">
        <v>14075</v>
      </c>
    </row>
    <row r="67" spans="1:8" s="125" customFormat="1" ht="12.75" x14ac:dyDescent="0.2">
      <c r="A67" s="215"/>
      <c r="B67" s="610"/>
      <c r="C67" s="126" t="s">
        <v>247</v>
      </c>
      <c r="D67" s="94">
        <v>1450</v>
      </c>
      <c r="E67" s="337">
        <v>1300</v>
      </c>
      <c r="F67" s="93">
        <v>1000</v>
      </c>
      <c r="G67" s="93">
        <v>1000</v>
      </c>
      <c r="H67" s="217">
        <v>1000</v>
      </c>
    </row>
    <row r="68" spans="1:8" s="125" customFormat="1" ht="12.75" x14ac:dyDescent="0.2">
      <c r="A68" s="215"/>
      <c r="B68" s="610"/>
      <c r="C68" s="126" t="s">
        <v>328</v>
      </c>
      <c r="D68" s="94">
        <v>0</v>
      </c>
      <c r="E68" s="337">
        <v>3500</v>
      </c>
      <c r="F68" s="93">
        <v>5500</v>
      </c>
      <c r="G68" s="93">
        <v>7500</v>
      </c>
      <c r="H68" s="217">
        <v>9500</v>
      </c>
    </row>
    <row r="69" spans="1:8" s="125" customFormat="1" ht="12.75" x14ac:dyDescent="0.2">
      <c r="A69" s="215"/>
      <c r="B69" s="610"/>
      <c r="C69" s="126" t="s">
        <v>248</v>
      </c>
      <c r="D69" s="94">
        <v>975</v>
      </c>
      <c r="E69" s="337">
        <v>1275</v>
      </c>
      <c r="F69" s="93">
        <v>1575</v>
      </c>
      <c r="G69" s="93">
        <v>1575</v>
      </c>
      <c r="H69" s="217">
        <v>1575</v>
      </c>
    </row>
    <row r="70" spans="1:8" s="125" customFormat="1" ht="12.75" x14ac:dyDescent="0.2">
      <c r="A70" s="215"/>
      <c r="B70" s="610"/>
      <c r="C70" s="126" t="s">
        <v>236</v>
      </c>
      <c r="D70" s="94">
        <v>1580</v>
      </c>
      <c r="E70" s="337">
        <v>2130</v>
      </c>
      <c r="F70" s="93">
        <v>2000</v>
      </c>
      <c r="G70" s="93">
        <v>2000</v>
      </c>
      <c r="H70" s="217">
        <v>2000</v>
      </c>
    </row>
    <row r="71" spans="1:8" s="114" customFormat="1" ht="12.75" x14ac:dyDescent="0.2">
      <c r="A71" s="215"/>
      <c r="B71" s="613" t="s">
        <v>23</v>
      </c>
      <c r="C71" s="113" t="s">
        <v>113</v>
      </c>
      <c r="D71" s="99">
        <v>11540</v>
      </c>
      <c r="E71" s="99">
        <v>11540</v>
      </c>
      <c r="F71" s="99">
        <v>11540</v>
      </c>
      <c r="G71" s="99">
        <v>11540</v>
      </c>
      <c r="H71" s="219">
        <v>11540</v>
      </c>
    </row>
    <row r="72" spans="1:8" s="125" customFormat="1" ht="12.75" x14ac:dyDescent="0.2">
      <c r="A72" s="215"/>
      <c r="B72" s="614"/>
      <c r="C72" s="126" t="s">
        <v>114</v>
      </c>
      <c r="D72" s="94">
        <v>11540</v>
      </c>
      <c r="E72" s="337">
        <v>11540</v>
      </c>
      <c r="F72" s="93">
        <v>11540</v>
      </c>
      <c r="G72" s="93">
        <v>11540</v>
      </c>
      <c r="H72" s="217">
        <v>11540</v>
      </c>
    </row>
    <row r="73" spans="1:8" s="114" customFormat="1" ht="12.75" x14ac:dyDescent="0.2">
      <c r="A73" s="215"/>
      <c r="B73" s="613" t="s">
        <v>27</v>
      </c>
      <c r="C73" s="113" t="s">
        <v>115</v>
      </c>
      <c r="D73" s="99">
        <v>5750</v>
      </c>
      <c r="E73" s="99">
        <v>7390</v>
      </c>
      <c r="F73" s="99">
        <v>25180</v>
      </c>
      <c r="G73" s="99">
        <v>7180</v>
      </c>
      <c r="H73" s="219">
        <v>7180</v>
      </c>
    </row>
    <row r="74" spans="1:8" s="114" customFormat="1" ht="12.75" x14ac:dyDescent="0.2">
      <c r="A74" s="215"/>
      <c r="B74" s="610"/>
      <c r="C74" s="126" t="s">
        <v>301</v>
      </c>
      <c r="D74" s="97">
        <v>980</v>
      </c>
      <c r="E74" s="336">
        <v>1210</v>
      </c>
      <c r="F74" s="96">
        <v>1210</v>
      </c>
      <c r="G74" s="96">
        <v>1210</v>
      </c>
      <c r="H74" s="218">
        <v>1210</v>
      </c>
    </row>
    <row r="75" spans="1:8" s="114" customFormat="1" ht="12.75" x14ac:dyDescent="0.2">
      <c r="A75" s="215"/>
      <c r="B75" s="610"/>
      <c r="C75" s="126" t="s">
        <v>116</v>
      </c>
      <c r="D75" s="94">
        <v>3600</v>
      </c>
      <c r="E75" s="336">
        <v>5600</v>
      </c>
      <c r="F75" s="96">
        <v>23900</v>
      </c>
      <c r="G75" s="96">
        <v>5900</v>
      </c>
      <c r="H75" s="218">
        <v>5900</v>
      </c>
    </row>
    <row r="76" spans="1:8" s="130" customFormat="1" ht="12.75" customHeight="1" x14ac:dyDescent="0.2">
      <c r="A76" s="215"/>
      <c r="B76" s="611"/>
      <c r="C76" s="357" t="s">
        <v>228</v>
      </c>
      <c r="D76" s="142"/>
      <c r="E76" s="339"/>
      <c r="F76" s="131"/>
      <c r="G76" s="131"/>
      <c r="H76" s="225"/>
    </row>
    <row r="77" spans="1:8" s="114" customFormat="1" ht="12.75" x14ac:dyDescent="0.2">
      <c r="A77" s="215"/>
      <c r="B77" s="610"/>
      <c r="C77" s="127" t="s">
        <v>435</v>
      </c>
      <c r="D77" s="129">
        <v>2000</v>
      </c>
      <c r="E77" s="338">
        <v>2300</v>
      </c>
      <c r="F77" s="128">
        <v>2600</v>
      </c>
      <c r="G77" s="128">
        <v>2600</v>
      </c>
      <c r="H77" s="224">
        <v>2600</v>
      </c>
    </row>
    <row r="78" spans="1:8" s="114" customFormat="1" ht="22.5" x14ac:dyDescent="0.2">
      <c r="A78" s="215"/>
      <c r="B78" s="610"/>
      <c r="C78" s="127" t="s">
        <v>436</v>
      </c>
      <c r="D78" s="129"/>
      <c r="E78" s="338">
        <v>2000</v>
      </c>
      <c r="F78" s="128">
        <v>18000</v>
      </c>
      <c r="G78" s="128"/>
      <c r="H78" s="224"/>
    </row>
    <row r="79" spans="1:8" s="130" customFormat="1" ht="12.75" x14ac:dyDescent="0.2">
      <c r="A79" s="215"/>
      <c r="B79" s="610"/>
      <c r="C79" s="126" t="s">
        <v>149</v>
      </c>
      <c r="D79" s="94">
        <v>1170</v>
      </c>
      <c r="E79" s="337">
        <v>580</v>
      </c>
      <c r="F79" s="93">
        <v>70</v>
      </c>
      <c r="G79" s="93">
        <v>70</v>
      </c>
      <c r="H79" s="217">
        <v>70</v>
      </c>
    </row>
    <row r="80" spans="1:8" s="130" customFormat="1" ht="12.75" customHeight="1" x14ac:dyDescent="0.2">
      <c r="A80" s="215"/>
      <c r="B80" s="611"/>
      <c r="C80" s="357" t="s">
        <v>228</v>
      </c>
      <c r="D80" s="142"/>
      <c r="E80" s="339"/>
      <c r="F80" s="131"/>
      <c r="G80" s="131"/>
      <c r="H80" s="225"/>
    </row>
    <row r="81" spans="1:8" s="114" customFormat="1" ht="12.75" x14ac:dyDescent="0.2">
      <c r="A81" s="215"/>
      <c r="B81" s="610"/>
      <c r="C81" s="380" t="s">
        <v>195</v>
      </c>
      <c r="D81" s="142">
        <v>100</v>
      </c>
      <c r="E81" s="339">
        <v>10</v>
      </c>
      <c r="F81" s="379"/>
      <c r="G81" s="131"/>
      <c r="H81" s="225"/>
    </row>
    <row r="82" spans="1:8" s="114" customFormat="1" ht="12.75" x14ac:dyDescent="0.2">
      <c r="A82" s="215"/>
      <c r="B82" s="610"/>
      <c r="C82" s="380" t="s">
        <v>196</v>
      </c>
      <c r="D82" s="142">
        <v>500</v>
      </c>
      <c r="E82" s="339">
        <v>250</v>
      </c>
      <c r="F82" s="131"/>
      <c r="G82" s="131"/>
      <c r="H82" s="225"/>
    </row>
    <row r="83" spans="1:8" s="114" customFormat="1" ht="22.5" x14ac:dyDescent="0.2">
      <c r="A83" s="215"/>
      <c r="B83" s="610"/>
      <c r="C83" s="380" t="s">
        <v>197</v>
      </c>
      <c r="D83" s="142">
        <v>500</v>
      </c>
      <c r="E83" s="339">
        <v>250</v>
      </c>
      <c r="F83" s="131"/>
      <c r="G83" s="131"/>
      <c r="H83" s="225"/>
    </row>
    <row r="84" spans="1:8" s="114" customFormat="1" ht="12.75" x14ac:dyDescent="0.2">
      <c r="A84" s="215"/>
      <c r="B84" s="614"/>
      <c r="C84" s="380" t="s">
        <v>204</v>
      </c>
      <c r="D84" s="142">
        <v>70</v>
      </c>
      <c r="E84" s="339">
        <v>70</v>
      </c>
      <c r="F84" s="131">
        <v>70</v>
      </c>
      <c r="G84" s="131">
        <v>70</v>
      </c>
      <c r="H84" s="225">
        <v>70</v>
      </c>
    </row>
    <row r="85" spans="1:8" s="114" customFormat="1" ht="12.75" x14ac:dyDescent="0.2">
      <c r="A85" s="215"/>
      <c r="B85" s="613" t="s">
        <v>31</v>
      </c>
      <c r="C85" s="113" t="s">
        <v>128</v>
      </c>
      <c r="D85" s="99">
        <v>2165</v>
      </c>
      <c r="E85" s="99">
        <v>2725</v>
      </c>
      <c r="F85" s="99">
        <v>2725</v>
      </c>
      <c r="G85" s="99">
        <v>2725</v>
      </c>
      <c r="H85" s="219">
        <v>2725</v>
      </c>
    </row>
    <row r="86" spans="1:8" s="132" customFormat="1" ht="22.5" x14ac:dyDescent="0.2">
      <c r="A86" s="215"/>
      <c r="B86" s="610"/>
      <c r="C86" s="123" t="s">
        <v>150</v>
      </c>
      <c r="D86" s="94">
        <v>1445</v>
      </c>
      <c r="E86" s="337">
        <v>2005</v>
      </c>
      <c r="F86" s="93">
        <v>2005</v>
      </c>
      <c r="G86" s="93">
        <v>2005</v>
      </c>
      <c r="H86" s="217">
        <v>2005</v>
      </c>
    </row>
    <row r="87" spans="1:8" s="132" customFormat="1" ht="12.75" x14ac:dyDescent="0.2">
      <c r="A87" s="215"/>
      <c r="B87" s="610"/>
      <c r="C87" s="123" t="s">
        <v>302</v>
      </c>
      <c r="D87" s="94">
        <v>70</v>
      </c>
      <c r="E87" s="337">
        <v>70</v>
      </c>
      <c r="F87" s="93">
        <v>70</v>
      </c>
      <c r="G87" s="93">
        <v>70</v>
      </c>
      <c r="H87" s="217">
        <v>70</v>
      </c>
    </row>
    <row r="88" spans="1:8" s="132" customFormat="1" ht="12.75" x14ac:dyDescent="0.2">
      <c r="A88" s="215"/>
      <c r="B88" s="610"/>
      <c r="C88" s="123" t="s">
        <v>117</v>
      </c>
      <c r="D88" s="94">
        <v>300</v>
      </c>
      <c r="E88" s="337">
        <v>200</v>
      </c>
      <c r="F88" s="93">
        <v>200</v>
      </c>
      <c r="G88" s="93">
        <v>200</v>
      </c>
      <c r="H88" s="217">
        <v>200</v>
      </c>
    </row>
    <row r="89" spans="1:8" s="132" customFormat="1" ht="12.75" x14ac:dyDescent="0.2">
      <c r="A89" s="215"/>
      <c r="B89" s="610"/>
      <c r="C89" s="123" t="s">
        <v>410</v>
      </c>
      <c r="D89" s="94">
        <v>0</v>
      </c>
      <c r="E89" s="337">
        <v>100</v>
      </c>
      <c r="F89" s="93">
        <v>100</v>
      </c>
      <c r="G89" s="93">
        <v>100</v>
      </c>
      <c r="H89" s="217">
        <v>100</v>
      </c>
    </row>
    <row r="90" spans="1:8" s="132" customFormat="1" ht="22.5" x14ac:dyDescent="0.2">
      <c r="A90" s="215"/>
      <c r="B90" s="610"/>
      <c r="C90" s="123" t="s">
        <v>329</v>
      </c>
      <c r="D90" s="94">
        <v>350</v>
      </c>
      <c r="E90" s="337">
        <v>350</v>
      </c>
      <c r="F90" s="93">
        <v>350</v>
      </c>
      <c r="G90" s="93">
        <v>350</v>
      </c>
      <c r="H90" s="217">
        <v>350</v>
      </c>
    </row>
    <row r="91" spans="1:8" s="114" customFormat="1" ht="12.75" x14ac:dyDescent="0.2">
      <c r="A91" s="215"/>
      <c r="B91" s="613" t="s">
        <v>34</v>
      </c>
      <c r="C91" s="113" t="s">
        <v>118</v>
      </c>
      <c r="D91" s="99">
        <v>551619.18000000005</v>
      </c>
      <c r="E91" s="99">
        <v>624648.81999999995</v>
      </c>
      <c r="F91" s="99">
        <v>638000</v>
      </c>
      <c r="G91" s="99">
        <v>650740</v>
      </c>
      <c r="H91" s="219">
        <v>663724.80000000005</v>
      </c>
    </row>
    <row r="92" spans="1:8" s="125" customFormat="1" ht="12.75" x14ac:dyDescent="0.2">
      <c r="A92" s="215"/>
      <c r="B92" s="610"/>
      <c r="C92" s="126" t="s">
        <v>253</v>
      </c>
      <c r="D92" s="97">
        <v>544502.79</v>
      </c>
      <c r="E92" s="336">
        <v>616510</v>
      </c>
      <c r="F92" s="96">
        <v>629500</v>
      </c>
      <c r="G92" s="96">
        <v>642240</v>
      </c>
      <c r="H92" s="218">
        <v>655224.80000000005</v>
      </c>
    </row>
    <row r="93" spans="1:8" s="130" customFormat="1" ht="12.75" customHeight="1" x14ac:dyDescent="0.2">
      <c r="A93" s="215"/>
      <c r="B93" s="611"/>
      <c r="C93" s="357" t="s">
        <v>228</v>
      </c>
      <c r="D93" s="142"/>
      <c r="E93" s="339"/>
      <c r="F93" s="131"/>
      <c r="G93" s="131"/>
      <c r="H93" s="225"/>
    </row>
    <row r="94" spans="1:8" s="130" customFormat="1" ht="12.75" x14ac:dyDescent="0.2">
      <c r="A94" s="215"/>
      <c r="B94" s="610"/>
      <c r="C94" s="133" t="s">
        <v>330</v>
      </c>
      <c r="D94" s="129">
        <v>235000</v>
      </c>
      <c r="E94" s="338">
        <v>305000</v>
      </c>
      <c r="F94" s="128">
        <v>311100</v>
      </c>
      <c r="G94" s="128">
        <v>317322</v>
      </c>
      <c r="H94" s="224">
        <v>323668.44</v>
      </c>
    </row>
    <row r="95" spans="1:8" s="130" customFormat="1" ht="12.75" x14ac:dyDescent="0.2">
      <c r="A95" s="215"/>
      <c r="B95" s="610"/>
      <c r="C95" s="133" t="s">
        <v>331</v>
      </c>
      <c r="D95" s="129">
        <v>9500</v>
      </c>
      <c r="E95" s="338">
        <v>12500</v>
      </c>
      <c r="F95" s="128">
        <v>13000</v>
      </c>
      <c r="G95" s="128">
        <v>13500</v>
      </c>
      <c r="H95" s="224">
        <v>14000</v>
      </c>
    </row>
    <row r="96" spans="1:8" s="130" customFormat="1" ht="12.75" x14ac:dyDescent="0.2">
      <c r="A96" s="215"/>
      <c r="B96" s="610"/>
      <c r="C96" s="133" t="s">
        <v>303</v>
      </c>
      <c r="D96" s="129">
        <v>295000</v>
      </c>
      <c r="E96" s="338">
        <v>295000</v>
      </c>
      <c r="F96" s="128">
        <v>300900</v>
      </c>
      <c r="G96" s="128">
        <v>306918</v>
      </c>
      <c r="H96" s="224">
        <v>313056.36</v>
      </c>
    </row>
    <row r="97" spans="1:8" s="130" customFormat="1" ht="12.75" x14ac:dyDescent="0.2">
      <c r="A97" s="215"/>
      <c r="B97" s="610"/>
      <c r="C97" s="133" t="s">
        <v>198</v>
      </c>
      <c r="D97" s="129">
        <v>5002.7900000000009</v>
      </c>
      <c r="E97" s="338">
        <v>4010</v>
      </c>
      <c r="F97" s="128">
        <v>4500</v>
      </c>
      <c r="G97" s="128">
        <v>4500</v>
      </c>
      <c r="H97" s="224">
        <v>4500</v>
      </c>
    </row>
    <row r="98" spans="1:8" s="125" customFormat="1" ht="12.75" x14ac:dyDescent="0.2">
      <c r="A98" s="215"/>
      <c r="B98" s="610"/>
      <c r="C98" s="126" t="s">
        <v>252</v>
      </c>
      <c r="D98" s="94">
        <v>7116.3899999999994</v>
      </c>
      <c r="E98" s="337">
        <v>8138.82</v>
      </c>
      <c r="F98" s="93">
        <v>8500</v>
      </c>
      <c r="G98" s="93">
        <v>8500</v>
      </c>
      <c r="H98" s="217">
        <v>8500</v>
      </c>
    </row>
    <row r="99" spans="1:8" s="114" customFormat="1" ht="12.75" x14ac:dyDescent="0.2">
      <c r="A99" s="215"/>
      <c r="B99" s="613" t="s">
        <v>37</v>
      </c>
      <c r="C99" s="113" t="s">
        <v>119</v>
      </c>
      <c r="D99" s="99">
        <v>4187.1899999999996</v>
      </c>
      <c r="E99" s="99">
        <v>4658.5200000000004</v>
      </c>
      <c r="F99" s="99">
        <v>4530</v>
      </c>
      <c r="G99" s="99">
        <v>4530</v>
      </c>
      <c r="H99" s="219">
        <v>4530</v>
      </c>
    </row>
    <row r="100" spans="1:8" s="114" customFormat="1" ht="12.75" x14ac:dyDescent="0.2">
      <c r="A100" s="215"/>
      <c r="B100" s="610"/>
      <c r="C100" s="123" t="s">
        <v>120</v>
      </c>
      <c r="D100" s="97">
        <v>380</v>
      </c>
      <c r="E100" s="336">
        <v>380</v>
      </c>
      <c r="F100" s="96">
        <v>380</v>
      </c>
      <c r="G100" s="96">
        <v>380</v>
      </c>
      <c r="H100" s="218">
        <v>380</v>
      </c>
    </row>
    <row r="101" spans="1:8" s="130" customFormat="1" ht="12.75" x14ac:dyDescent="0.2">
      <c r="A101" s="215"/>
      <c r="B101" s="610"/>
      <c r="C101" s="123" t="s">
        <v>304</v>
      </c>
      <c r="D101" s="97">
        <v>3268.52</v>
      </c>
      <c r="E101" s="336">
        <v>4128.5200000000004</v>
      </c>
      <c r="F101" s="96">
        <v>3900</v>
      </c>
      <c r="G101" s="96">
        <v>3900</v>
      </c>
      <c r="H101" s="218">
        <v>3900</v>
      </c>
    </row>
    <row r="102" spans="1:8" s="130" customFormat="1" ht="12.75" customHeight="1" x14ac:dyDescent="0.2">
      <c r="A102" s="215"/>
      <c r="B102" s="611"/>
      <c r="C102" s="357" t="s">
        <v>228</v>
      </c>
      <c r="D102" s="142"/>
      <c r="E102" s="339"/>
      <c r="F102" s="131"/>
      <c r="G102" s="131"/>
      <c r="H102" s="225"/>
    </row>
    <row r="103" spans="1:8" s="114" customFormat="1" ht="12.75" customHeight="1" x14ac:dyDescent="0.2">
      <c r="A103" s="215"/>
      <c r="B103" s="610"/>
      <c r="C103" s="381" t="s">
        <v>411</v>
      </c>
      <c r="D103" s="142"/>
      <c r="E103" s="339">
        <v>200</v>
      </c>
      <c r="F103" s="383"/>
      <c r="G103" s="383"/>
      <c r="H103" s="384"/>
    </row>
    <row r="104" spans="1:8" s="114" customFormat="1" ht="12.75" x14ac:dyDescent="0.2">
      <c r="A104" s="215"/>
      <c r="B104" s="610"/>
      <c r="C104" s="382" t="s">
        <v>332</v>
      </c>
      <c r="D104" s="142"/>
      <c r="E104" s="339">
        <v>600</v>
      </c>
      <c r="F104" s="383"/>
      <c r="G104" s="383"/>
      <c r="H104" s="384"/>
    </row>
    <row r="105" spans="1:8" s="114" customFormat="1" ht="12.75" x14ac:dyDescent="0.2">
      <c r="A105" s="215"/>
      <c r="B105" s="610"/>
      <c r="C105" s="382" t="s">
        <v>333</v>
      </c>
      <c r="D105" s="142"/>
      <c r="E105" s="339">
        <v>550</v>
      </c>
      <c r="F105" s="383">
        <v>600</v>
      </c>
      <c r="G105" s="383">
        <v>600</v>
      </c>
      <c r="H105" s="384">
        <v>600</v>
      </c>
    </row>
    <row r="106" spans="1:8" s="114" customFormat="1" ht="12.75" x14ac:dyDescent="0.2">
      <c r="A106" s="215"/>
      <c r="B106" s="610"/>
      <c r="C106" s="382" t="s">
        <v>210</v>
      </c>
      <c r="D106" s="142"/>
      <c r="E106" s="339">
        <v>500</v>
      </c>
      <c r="F106" s="383">
        <v>600</v>
      </c>
      <c r="G106" s="383">
        <v>600</v>
      </c>
      <c r="H106" s="384">
        <v>600</v>
      </c>
    </row>
    <row r="107" spans="1:8" s="114" customFormat="1" ht="12.75" x14ac:dyDescent="0.2">
      <c r="A107" s="215"/>
      <c r="B107" s="610"/>
      <c r="C107" s="382" t="s">
        <v>275</v>
      </c>
      <c r="D107" s="142"/>
      <c r="E107" s="339">
        <v>600</v>
      </c>
      <c r="F107" s="383">
        <v>750</v>
      </c>
      <c r="G107" s="383">
        <v>750</v>
      </c>
      <c r="H107" s="384">
        <v>750</v>
      </c>
    </row>
    <row r="108" spans="1:8" s="114" customFormat="1" ht="12.75" x14ac:dyDescent="0.2">
      <c r="A108" s="215"/>
      <c r="B108" s="610"/>
      <c r="C108" s="126" t="s">
        <v>149</v>
      </c>
      <c r="D108" s="97">
        <v>115.18</v>
      </c>
      <c r="E108" s="336">
        <v>150</v>
      </c>
      <c r="F108" s="96">
        <v>250</v>
      </c>
      <c r="G108" s="96">
        <v>250</v>
      </c>
      <c r="H108" s="218">
        <v>250</v>
      </c>
    </row>
    <row r="109" spans="1:8" s="114" customFormat="1" ht="12.75" x14ac:dyDescent="0.2">
      <c r="A109" s="215"/>
      <c r="B109" s="613" t="s">
        <v>40</v>
      </c>
      <c r="C109" s="113" t="s">
        <v>121</v>
      </c>
      <c r="D109" s="111">
        <v>7151</v>
      </c>
      <c r="E109" s="111">
        <v>7146.2</v>
      </c>
      <c r="F109" s="111">
        <v>7570</v>
      </c>
      <c r="G109" s="111">
        <v>7240</v>
      </c>
      <c r="H109" s="222">
        <v>7240</v>
      </c>
    </row>
    <row r="110" spans="1:8" s="114" customFormat="1" ht="22.5" x14ac:dyDescent="0.2">
      <c r="A110" s="215"/>
      <c r="B110" s="610"/>
      <c r="C110" s="123" t="s">
        <v>334</v>
      </c>
      <c r="D110" s="94">
        <v>500</v>
      </c>
      <c r="E110" s="337">
        <v>800</v>
      </c>
      <c r="F110" s="93">
        <v>800</v>
      </c>
      <c r="G110" s="93">
        <v>800</v>
      </c>
      <c r="H110" s="217">
        <v>800</v>
      </c>
    </row>
    <row r="111" spans="1:8" s="114" customFormat="1" ht="22.5" x14ac:dyDescent="0.2">
      <c r="A111" s="215"/>
      <c r="B111" s="610"/>
      <c r="C111" s="123" t="s">
        <v>335</v>
      </c>
      <c r="D111" s="94">
        <v>1000</v>
      </c>
      <c r="E111" s="337">
        <v>1200</v>
      </c>
      <c r="F111" s="93">
        <v>1200</v>
      </c>
      <c r="G111" s="93">
        <v>1200</v>
      </c>
      <c r="H111" s="217">
        <v>1200</v>
      </c>
    </row>
    <row r="112" spans="1:8" s="114" customFormat="1" ht="45" x14ac:dyDescent="0.2">
      <c r="A112" s="215"/>
      <c r="B112" s="610"/>
      <c r="C112" s="123" t="s">
        <v>211</v>
      </c>
      <c r="D112" s="94">
        <v>1200</v>
      </c>
      <c r="E112" s="337">
        <v>1400</v>
      </c>
      <c r="F112" s="93">
        <v>1400</v>
      </c>
      <c r="G112" s="93">
        <v>1400</v>
      </c>
      <c r="H112" s="217">
        <v>1400</v>
      </c>
    </row>
    <row r="113" spans="1:8" s="114" customFormat="1" ht="22.5" x14ac:dyDescent="0.2">
      <c r="A113" s="215"/>
      <c r="B113" s="610"/>
      <c r="C113" s="123" t="s">
        <v>336</v>
      </c>
      <c r="D113" s="94">
        <v>824.8</v>
      </c>
      <c r="E113" s="337">
        <v>1100</v>
      </c>
      <c r="F113" s="93">
        <v>1100</v>
      </c>
      <c r="G113" s="93">
        <v>1100</v>
      </c>
      <c r="H113" s="217">
        <v>1100</v>
      </c>
    </row>
    <row r="114" spans="1:8" s="114" customFormat="1" ht="22.5" x14ac:dyDescent="0.2">
      <c r="A114" s="215"/>
      <c r="B114" s="610"/>
      <c r="C114" s="123" t="s">
        <v>437</v>
      </c>
      <c r="D114" s="94">
        <v>3626.2</v>
      </c>
      <c r="E114" s="337">
        <v>2216.1999999999998</v>
      </c>
      <c r="F114" s="93">
        <v>2400</v>
      </c>
      <c r="G114" s="93">
        <v>2400</v>
      </c>
      <c r="H114" s="217">
        <v>2400</v>
      </c>
    </row>
    <row r="115" spans="1:8" s="114" customFormat="1" ht="12.75" x14ac:dyDescent="0.2">
      <c r="A115" s="215"/>
      <c r="B115" s="610"/>
      <c r="C115" s="126" t="s">
        <v>149</v>
      </c>
      <c r="D115" s="94">
        <v>0</v>
      </c>
      <c r="E115" s="337">
        <v>430</v>
      </c>
      <c r="F115" s="93">
        <v>670</v>
      </c>
      <c r="G115" s="93">
        <v>340</v>
      </c>
      <c r="H115" s="217">
        <v>340</v>
      </c>
    </row>
    <row r="116" spans="1:8" s="130" customFormat="1" ht="12.75" customHeight="1" x14ac:dyDescent="0.2">
      <c r="A116" s="215"/>
      <c r="B116" s="611"/>
      <c r="C116" s="357" t="s">
        <v>228</v>
      </c>
      <c r="D116" s="142"/>
      <c r="E116" s="339"/>
      <c r="F116" s="131"/>
      <c r="G116" s="131"/>
      <c r="H116" s="225"/>
    </row>
    <row r="117" spans="1:8" s="114" customFormat="1" ht="22.5" x14ac:dyDescent="0.2">
      <c r="A117" s="215"/>
      <c r="B117" s="610"/>
      <c r="C117" s="381" t="s">
        <v>337</v>
      </c>
      <c r="D117" s="142"/>
      <c r="E117" s="339">
        <v>150</v>
      </c>
      <c r="F117" s="383">
        <v>150</v>
      </c>
      <c r="G117" s="383">
        <v>0</v>
      </c>
      <c r="H117" s="384">
        <v>0</v>
      </c>
    </row>
    <row r="118" spans="1:8" s="114" customFormat="1" ht="12.75" x14ac:dyDescent="0.2">
      <c r="A118" s="215"/>
      <c r="B118" s="610"/>
      <c r="C118" s="381" t="s">
        <v>212</v>
      </c>
      <c r="D118" s="142"/>
      <c r="E118" s="339">
        <v>150</v>
      </c>
      <c r="F118" s="383">
        <v>150</v>
      </c>
      <c r="G118" s="383">
        <v>0</v>
      </c>
      <c r="H118" s="384">
        <v>0</v>
      </c>
    </row>
    <row r="119" spans="1:8" s="114" customFormat="1" ht="12.75" x14ac:dyDescent="0.2">
      <c r="A119" s="215"/>
      <c r="B119" s="610"/>
      <c r="C119" s="381" t="s">
        <v>276</v>
      </c>
      <c r="D119" s="142"/>
      <c r="E119" s="339">
        <v>80</v>
      </c>
      <c r="F119" s="383">
        <v>80</v>
      </c>
      <c r="G119" s="383">
        <v>50</v>
      </c>
      <c r="H119" s="384">
        <v>50</v>
      </c>
    </row>
    <row r="120" spans="1:8" s="114" customFormat="1" ht="12.75" x14ac:dyDescent="0.2">
      <c r="A120" s="215"/>
      <c r="B120" s="610"/>
      <c r="C120" s="381" t="s">
        <v>338</v>
      </c>
      <c r="D120" s="142"/>
      <c r="E120" s="339">
        <v>50</v>
      </c>
      <c r="F120" s="383">
        <v>50</v>
      </c>
      <c r="G120" s="383">
        <v>50</v>
      </c>
      <c r="H120" s="384">
        <v>50</v>
      </c>
    </row>
    <row r="121" spans="1:8" s="114" customFormat="1" ht="22.5" x14ac:dyDescent="0.2">
      <c r="A121" s="215"/>
      <c r="B121" s="610"/>
      <c r="C121" s="381" t="s">
        <v>339</v>
      </c>
      <c r="D121" s="142"/>
      <c r="E121" s="339"/>
      <c r="F121" s="383">
        <v>180</v>
      </c>
      <c r="G121" s="383">
        <v>180</v>
      </c>
      <c r="H121" s="384">
        <v>180</v>
      </c>
    </row>
    <row r="122" spans="1:8" s="114" customFormat="1" ht="22.5" x14ac:dyDescent="0.2">
      <c r="A122" s="215"/>
      <c r="B122" s="614"/>
      <c r="C122" s="381" t="s">
        <v>340</v>
      </c>
      <c r="D122" s="142"/>
      <c r="E122" s="339"/>
      <c r="F122" s="383">
        <v>60</v>
      </c>
      <c r="G122" s="383">
        <v>60</v>
      </c>
      <c r="H122" s="384">
        <v>60</v>
      </c>
    </row>
    <row r="123" spans="1:8" s="114" customFormat="1" ht="12.75" x14ac:dyDescent="0.2">
      <c r="A123" s="215"/>
      <c r="B123" s="613" t="s">
        <v>44</v>
      </c>
      <c r="C123" s="113" t="s">
        <v>122</v>
      </c>
      <c r="D123" s="99">
        <v>8298.15</v>
      </c>
      <c r="E123" s="99">
        <v>6977.15</v>
      </c>
      <c r="F123" s="99">
        <v>6977.15</v>
      </c>
      <c r="G123" s="99">
        <v>6977.15</v>
      </c>
      <c r="H123" s="219">
        <v>3926.08</v>
      </c>
    </row>
    <row r="124" spans="1:8" s="114" customFormat="1" ht="12.75" x14ac:dyDescent="0.2">
      <c r="A124" s="215"/>
      <c r="B124" s="610"/>
      <c r="C124" s="123" t="s">
        <v>306</v>
      </c>
      <c r="D124" s="94">
        <v>900</v>
      </c>
      <c r="E124" s="336">
        <v>900</v>
      </c>
      <c r="F124" s="96">
        <v>900</v>
      </c>
      <c r="G124" s="96">
        <v>900</v>
      </c>
      <c r="H124" s="218">
        <v>900</v>
      </c>
    </row>
    <row r="125" spans="1:8" s="114" customFormat="1" ht="12.75" customHeight="1" x14ac:dyDescent="0.2">
      <c r="A125" s="215"/>
      <c r="B125" s="610"/>
      <c r="C125" s="126" t="s">
        <v>123</v>
      </c>
      <c r="D125" s="94">
        <v>164.52</v>
      </c>
      <c r="E125" s="336">
        <v>164.52</v>
      </c>
      <c r="F125" s="96">
        <v>164.52</v>
      </c>
      <c r="G125" s="96">
        <v>164.52</v>
      </c>
      <c r="H125" s="218">
        <v>164.52</v>
      </c>
    </row>
    <row r="126" spans="1:8" s="114" customFormat="1" ht="12.75" x14ac:dyDescent="0.2">
      <c r="A126" s="215"/>
      <c r="B126" s="610"/>
      <c r="C126" s="123" t="s">
        <v>341</v>
      </c>
      <c r="D126" s="97">
        <v>600</v>
      </c>
      <c r="E126" s="336">
        <v>600</v>
      </c>
      <c r="F126" s="96">
        <v>600</v>
      </c>
      <c r="G126" s="96">
        <v>600</v>
      </c>
      <c r="H126" s="218">
        <v>600</v>
      </c>
    </row>
    <row r="127" spans="1:8" s="114" customFormat="1" ht="12.75" x14ac:dyDescent="0.2">
      <c r="A127" s="215"/>
      <c r="B127" s="610"/>
      <c r="C127" s="123" t="s">
        <v>257</v>
      </c>
      <c r="D127" s="97">
        <v>1180</v>
      </c>
      <c r="E127" s="336">
        <v>1380</v>
      </c>
      <c r="F127" s="96">
        <v>1380</v>
      </c>
      <c r="G127" s="96">
        <v>1380</v>
      </c>
      <c r="H127" s="218">
        <v>1380</v>
      </c>
    </row>
    <row r="128" spans="1:8" s="114" customFormat="1" ht="12.75" x14ac:dyDescent="0.2">
      <c r="A128" s="215"/>
      <c r="B128" s="610"/>
      <c r="C128" s="123" t="s">
        <v>307</v>
      </c>
      <c r="D128" s="97">
        <v>325</v>
      </c>
      <c r="E128" s="336">
        <v>354</v>
      </c>
      <c r="F128" s="96">
        <v>354</v>
      </c>
      <c r="G128" s="96">
        <v>354</v>
      </c>
      <c r="H128" s="218">
        <v>354</v>
      </c>
    </row>
    <row r="129" spans="1:8" s="114" customFormat="1" ht="12.75" x14ac:dyDescent="0.2">
      <c r="A129" s="215"/>
      <c r="B129" s="610"/>
      <c r="C129" s="126" t="s">
        <v>149</v>
      </c>
      <c r="D129" s="97">
        <v>3178.6400000000003</v>
      </c>
      <c r="E129" s="336">
        <v>3578.63</v>
      </c>
      <c r="F129" s="96">
        <v>3578.63</v>
      </c>
      <c r="G129" s="96">
        <v>3578.63</v>
      </c>
      <c r="H129" s="218">
        <v>527.55999999999995</v>
      </c>
    </row>
    <row r="130" spans="1:8" s="130" customFormat="1" ht="12.75" customHeight="1" x14ac:dyDescent="0.2">
      <c r="A130" s="215"/>
      <c r="B130" s="611"/>
      <c r="C130" s="357" t="s">
        <v>228</v>
      </c>
      <c r="D130" s="142"/>
      <c r="E130" s="339"/>
      <c r="F130" s="131"/>
      <c r="G130" s="131"/>
      <c r="H130" s="225"/>
    </row>
    <row r="131" spans="1:8" s="114" customFormat="1" ht="12.75" x14ac:dyDescent="0.2">
      <c r="A131" s="215"/>
      <c r="B131" s="610"/>
      <c r="C131" s="381" t="s">
        <v>254</v>
      </c>
      <c r="D131" s="129">
        <v>2110.25</v>
      </c>
      <c r="E131" s="338">
        <v>2110.2399999999998</v>
      </c>
      <c r="F131" s="128">
        <v>2110.2399999999998</v>
      </c>
      <c r="G131" s="128">
        <v>2110.2399999999998</v>
      </c>
      <c r="H131" s="224">
        <v>527.55999999999995</v>
      </c>
    </row>
    <row r="132" spans="1:8" s="114" customFormat="1" ht="12.75" x14ac:dyDescent="0.2">
      <c r="A132" s="215"/>
      <c r="B132" s="615"/>
      <c r="C132" s="382" t="s">
        <v>305</v>
      </c>
      <c r="D132" s="129">
        <v>1068.3900000000001</v>
      </c>
      <c r="E132" s="338">
        <v>1068.3900000000001</v>
      </c>
      <c r="F132" s="128">
        <v>1068.3900000000001</v>
      </c>
      <c r="G132" s="128">
        <v>1068.3900000000001</v>
      </c>
      <c r="H132" s="224"/>
    </row>
    <row r="133" spans="1:8" s="114" customFormat="1" ht="12.75" x14ac:dyDescent="0.2">
      <c r="A133" s="215"/>
      <c r="B133" s="614"/>
      <c r="C133" s="382" t="s">
        <v>438</v>
      </c>
      <c r="D133" s="129"/>
      <c r="E133" s="338">
        <v>400</v>
      </c>
      <c r="F133" s="128">
        <v>400</v>
      </c>
      <c r="G133" s="128">
        <v>400</v>
      </c>
      <c r="H133" s="224"/>
    </row>
    <row r="134" spans="1:8" s="114" customFormat="1" ht="12.75" x14ac:dyDescent="0.2">
      <c r="A134" s="215"/>
      <c r="B134" s="608" t="s">
        <v>47</v>
      </c>
      <c r="C134" s="113" t="s">
        <v>124</v>
      </c>
      <c r="D134" s="99">
        <v>3000</v>
      </c>
      <c r="E134" s="99">
        <v>4000</v>
      </c>
      <c r="F134" s="99">
        <v>4000</v>
      </c>
      <c r="G134" s="99">
        <v>4000</v>
      </c>
      <c r="H134" s="219">
        <v>4000</v>
      </c>
    </row>
    <row r="135" spans="1:8" s="114" customFormat="1" ht="12.75" x14ac:dyDescent="0.2">
      <c r="A135" s="215"/>
      <c r="B135" s="608" t="s">
        <v>50</v>
      </c>
      <c r="C135" s="113" t="s">
        <v>235</v>
      </c>
      <c r="D135" s="99">
        <v>601</v>
      </c>
      <c r="E135" s="99">
        <v>383</v>
      </c>
      <c r="F135" s="99">
        <v>400</v>
      </c>
      <c r="G135" s="99">
        <v>400</v>
      </c>
      <c r="H135" s="219">
        <v>400</v>
      </c>
    </row>
    <row r="136" spans="1:8" s="114" customFormat="1" ht="12.75" x14ac:dyDescent="0.2">
      <c r="A136" s="215"/>
      <c r="B136" s="613" t="s">
        <v>53</v>
      </c>
      <c r="C136" s="113" t="s">
        <v>234</v>
      </c>
      <c r="D136" s="99">
        <v>34377.089999999997</v>
      </c>
      <c r="E136" s="99">
        <v>37617.300000000003</v>
      </c>
      <c r="F136" s="99">
        <v>37557.300000000003</v>
      </c>
      <c r="G136" s="99">
        <v>37857.300000000003</v>
      </c>
      <c r="H136" s="219">
        <v>38857.300000000003</v>
      </c>
    </row>
    <row r="137" spans="1:8" s="114" customFormat="1" ht="12.75" x14ac:dyDescent="0.2">
      <c r="A137" s="215"/>
      <c r="B137" s="610"/>
      <c r="C137" s="123" t="s">
        <v>193</v>
      </c>
      <c r="D137" s="94">
        <v>19266.839449999999</v>
      </c>
      <c r="E137" s="336">
        <v>22751.050000000003</v>
      </c>
      <c r="F137" s="96">
        <v>22371.050000000003</v>
      </c>
      <c r="G137" s="96">
        <v>22671.050000000003</v>
      </c>
      <c r="H137" s="218">
        <v>23671.050000000003</v>
      </c>
    </row>
    <row r="138" spans="1:8" s="114" customFormat="1" ht="12.75" x14ac:dyDescent="0.2">
      <c r="A138" s="215"/>
      <c r="B138" s="610"/>
      <c r="C138" s="123" t="s">
        <v>236</v>
      </c>
      <c r="D138" s="97">
        <v>5424.004149999997</v>
      </c>
      <c r="E138" s="336">
        <v>5180</v>
      </c>
      <c r="F138" s="96">
        <v>5500</v>
      </c>
      <c r="G138" s="96">
        <v>5500</v>
      </c>
      <c r="H138" s="218">
        <v>5500</v>
      </c>
    </row>
    <row r="139" spans="1:8" s="114" customFormat="1" ht="12.75" x14ac:dyDescent="0.2">
      <c r="A139" s="215"/>
      <c r="B139" s="610"/>
      <c r="C139" s="126" t="s">
        <v>149</v>
      </c>
      <c r="D139" s="97">
        <v>9686.2464</v>
      </c>
      <c r="E139" s="336">
        <v>9686.25</v>
      </c>
      <c r="F139" s="96">
        <v>9686.25</v>
      </c>
      <c r="G139" s="96">
        <v>9686.25</v>
      </c>
      <c r="H139" s="218">
        <v>9686.25</v>
      </c>
    </row>
    <row r="140" spans="1:8" s="130" customFormat="1" ht="12.75" customHeight="1" x14ac:dyDescent="0.2">
      <c r="A140" s="215"/>
      <c r="B140" s="611"/>
      <c r="C140" s="357" t="s">
        <v>228</v>
      </c>
      <c r="D140" s="142"/>
      <c r="E140" s="339"/>
      <c r="F140" s="131"/>
      <c r="G140" s="131"/>
      <c r="H140" s="225"/>
    </row>
    <row r="141" spans="1:8" s="114" customFormat="1" ht="12.75" x14ac:dyDescent="0.2">
      <c r="A141" s="215"/>
      <c r="B141" s="610"/>
      <c r="C141" s="381" t="s">
        <v>439</v>
      </c>
      <c r="D141" s="129">
        <v>9079.2464</v>
      </c>
      <c r="E141" s="338">
        <v>9079.25</v>
      </c>
      <c r="F141" s="128">
        <v>9079.25</v>
      </c>
      <c r="G141" s="128">
        <v>9079.25</v>
      </c>
      <c r="H141" s="224">
        <v>9079.25</v>
      </c>
    </row>
    <row r="142" spans="1:8" s="114" customFormat="1" ht="12.75" x14ac:dyDescent="0.2">
      <c r="A142" s="215"/>
      <c r="B142" s="610"/>
      <c r="C142" s="381" t="s">
        <v>443</v>
      </c>
      <c r="D142" s="129">
        <v>607</v>
      </c>
      <c r="E142" s="338">
        <v>607</v>
      </c>
      <c r="F142" s="128">
        <v>607</v>
      </c>
      <c r="G142" s="128">
        <v>607</v>
      </c>
      <c r="H142" s="224">
        <v>607</v>
      </c>
    </row>
    <row r="143" spans="1:8" s="114" customFormat="1" ht="12.75" x14ac:dyDescent="0.2">
      <c r="A143" s="215"/>
      <c r="B143" s="608" t="s">
        <v>59</v>
      </c>
      <c r="C143" s="113" t="s">
        <v>237</v>
      </c>
      <c r="D143" s="99">
        <v>4000</v>
      </c>
      <c r="E143" s="99">
        <v>5800</v>
      </c>
      <c r="F143" s="99">
        <v>5800</v>
      </c>
      <c r="G143" s="99">
        <v>5800</v>
      </c>
      <c r="H143" s="219">
        <v>5800</v>
      </c>
    </row>
    <row r="144" spans="1:8" s="114" customFormat="1" ht="12.75" x14ac:dyDescent="0.2">
      <c r="A144" s="215"/>
      <c r="B144" s="613" t="s">
        <v>62</v>
      </c>
      <c r="C144" s="113" t="s">
        <v>440</v>
      </c>
      <c r="D144" s="99">
        <v>12400</v>
      </c>
      <c r="E144" s="99">
        <v>13400</v>
      </c>
      <c r="F144" s="99">
        <v>13400</v>
      </c>
      <c r="G144" s="99">
        <v>13400</v>
      </c>
      <c r="H144" s="219">
        <v>13400</v>
      </c>
    </row>
    <row r="145" spans="1:8" s="114" customFormat="1" ht="12.75" x14ac:dyDescent="0.2">
      <c r="A145" s="215"/>
      <c r="B145" s="610"/>
      <c r="C145" s="123" t="s">
        <v>441</v>
      </c>
      <c r="D145" s="94">
        <v>9500</v>
      </c>
      <c r="E145" s="336">
        <v>10500</v>
      </c>
      <c r="F145" s="96">
        <v>10500</v>
      </c>
      <c r="G145" s="96">
        <v>10500</v>
      </c>
      <c r="H145" s="218">
        <v>10500</v>
      </c>
    </row>
    <row r="146" spans="1:8" s="114" customFormat="1" ht="22.5" x14ac:dyDescent="0.2">
      <c r="A146" s="215"/>
      <c r="B146" s="610"/>
      <c r="C146" s="126" t="s">
        <v>442</v>
      </c>
      <c r="D146" s="97">
        <v>2900</v>
      </c>
      <c r="E146" s="336">
        <v>2900</v>
      </c>
      <c r="F146" s="96">
        <v>2900</v>
      </c>
      <c r="G146" s="96">
        <v>2900</v>
      </c>
      <c r="H146" s="218">
        <v>2900</v>
      </c>
    </row>
    <row r="147" spans="1:8" s="114" customFormat="1" ht="13.5" thickBot="1" x14ac:dyDescent="0.25">
      <c r="A147" s="215"/>
      <c r="B147" s="608" t="s">
        <v>222</v>
      </c>
      <c r="C147" s="113" t="s">
        <v>233</v>
      </c>
      <c r="D147" s="99">
        <v>1200</v>
      </c>
      <c r="E147" s="99">
        <v>1200</v>
      </c>
      <c r="F147" s="99">
        <v>1200</v>
      </c>
      <c r="G147" s="99">
        <v>1200</v>
      </c>
      <c r="H147" s="219">
        <v>1200</v>
      </c>
    </row>
    <row r="148" spans="1:8" s="114" customFormat="1" ht="13.5" thickBot="1" x14ac:dyDescent="0.25">
      <c r="A148" s="187">
        <v>917</v>
      </c>
      <c r="B148" s="188" t="s">
        <v>16</v>
      </c>
      <c r="C148" s="189" t="s">
        <v>151</v>
      </c>
      <c r="D148" s="190">
        <v>92196.15</v>
      </c>
      <c r="E148" s="190">
        <v>113862.32</v>
      </c>
      <c r="F148" s="190">
        <v>110394</v>
      </c>
      <c r="G148" s="190">
        <v>105094</v>
      </c>
      <c r="H148" s="191">
        <v>106094</v>
      </c>
    </row>
    <row r="149" spans="1:8" s="114" customFormat="1" ht="12.75" x14ac:dyDescent="0.2">
      <c r="A149" s="215"/>
      <c r="B149" s="608" t="s">
        <v>14</v>
      </c>
      <c r="C149" s="194" t="s">
        <v>238</v>
      </c>
      <c r="D149" s="195">
        <v>10512</v>
      </c>
      <c r="E149" s="195">
        <v>12800</v>
      </c>
      <c r="F149" s="195">
        <v>12100</v>
      </c>
      <c r="G149" s="195">
        <v>12300</v>
      </c>
      <c r="H149" s="196">
        <v>12600</v>
      </c>
    </row>
    <row r="150" spans="1:8" s="114" customFormat="1" ht="12.75" x14ac:dyDescent="0.2">
      <c r="A150" s="215"/>
      <c r="B150" s="609"/>
      <c r="C150" s="312" t="s">
        <v>342</v>
      </c>
      <c r="D150" s="97">
        <v>800</v>
      </c>
      <c r="E150" s="336">
        <v>800</v>
      </c>
      <c r="F150" s="96">
        <v>800</v>
      </c>
      <c r="G150" s="96">
        <v>800</v>
      </c>
      <c r="H150" s="218">
        <v>800</v>
      </c>
    </row>
    <row r="151" spans="1:8" s="114" customFormat="1" ht="12.75" x14ac:dyDescent="0.2">
      <c r="A151" s="215"/>
      <c r="B151" s="609"/>
      <c r="C151" s="312" t="s">
        <v>288</v>
      </c>
      <c r="D151" s="97">
        <v>662</v>
      </c>
      <c r="E151" s="336">
        <v>880</v>
      </c>
      <c r="F151" s="96">
        <v>880</v>
      </c>
      <c r="G151" s="96">
        <v>880</v>
      </c>
      <c r="H151" s="218">
        <v>880</v>
      </c>
    </row>
    <row r="152" spans="1:8" s="114" customFormat="1" ht="12.75" x14ac:dyDescent="0.2">
      <c r="A152" s="215"/>
      <c r="B152" s="609"/>
      <c r="C152" s="312" t="s">
        <v>343</v>
      </c>
      <c r="D152" s="97">
        <v>0</v>
      </c>
      <c r="E152" s="336">
        <v>500</v>
      </c>
      <c r="F152" s="96"/>
      <c r="G152" s="96"/>
      <c r="H152" s="218">
        <v>500</v>
      </c>
    </row>
    <row r="153" spans="1:8" s="114" customFormat="1" ht="12.75" x14ac:dyDescent="0.2">
      <c r="A153" s="215"/>
      <c r="B153" s="609"/>
      <c r="C153" s="315" t="s">
        <v>444</v>
      </c>
      <c r="D153" s="97">
        <v>50</v>
      </c>
      <c r="E153" s="336">
        <v>50</v>
      </c>
      <c r="F153" s="96">
        <v>50</v>
      </c>
      <c r="G153" s="96">
        <v>50</v>
      </c>
      <c r="H153" s="218">
        <v>50</v>
      </c>
    </row>
    <row r="154" spans="1:8" s="114" customFormat="1" ht="12.75" x14ac:dyDescent="0.2">
      <c r="A154" s="215"/>
      <c r="B154" s="610"/>
      <c r="C154" s="312" t="s">
        <v>289</v>
      </c>
      <c r="D154" s="97">
        <v>500</v>
      </c>
      <c r="E154" s="336">
        <v>500</v>
      </c>
      <c r="F154" s="96">
        <v>500</v>
      </c>
      <c r="G154" s="96">
        <v>500</v>
      </c>
      <c r="H154" s="218">
        <v>500</v>
      </c>
    </row>
    <row r="155" spans="1:8" s="114" customFormat="1" ht="22.5" x14ac:dyDescent="0.2">
      <c r="A155" s="215"/>
      <c r="B155" s="609"/>
      <c r="C155" s="312" t="s">
        <v>344</v>
      </c>
      <c r="D155" s="97">
        <v>6000</v>
      </c>
      <c r="E155" s="336">
        <v>7500</v>
      </c>
      <c r="F155" s="96">
        <v>7500</v>
      </c>
      <c r="G155" s="96">
        <v>7500</v>
      </c>
      <c r="H155" s="218">
        <v>7500</v>
      </c>
    </row>
    <row r="156" spans="1:8" s="114" customFormat="1" ht="12.75" x14ac:dyDescent="0.2">
      <c r="A156" s="215"/>
      <c r="B156" s="609"/>
      <c r="C156" s="312" t="s">
        <v>345</v>
      </c>
      <c r="D156" s="97">
        <v>300</v>
      </c>
      <c r="E156" s="336">
        <v>320</v>
      </c>
      <c r="F156" s="96">
        <v>320</v>
      </c>
      <c r="G156" s="96">
        <v>320</v>
      </c>
      <c r="H156" s="218">
        <v>320</v>
      </c>
    </row>
    <row r="157" spans="1:8" s="114" customFormat="1" ht="12.75" x14ac:dyDescent="0.2">
      <c r="A157" s="215"/>
      <c r="B157" s="609"/>
      <c r="C157" s="312" t="s">
        <v>346</v>
      </c>
      <c r="D157" s="97">
        <v>1700</v>
      </c>
      <c r="E157" s="336">
        <v>1500</v>
      </c>
      <c r="F157" s="96">
        <v>1500</v>
      </c>
      <c r="G157" s="96">
        <v>1500</v>
      </c>
      <c r="H157" s="218">
        <v>1500</v>
      </c>
    </row>
    <row r="158" spans="1:8" s="114" customFormat="1" ht="12.75" x14ac:dyDescent="0.2">
      <c r="A158" s="215"/>
      <c r="B158" s="609"/>
      <c r="C158" s="312" t="s">
        <v>347</v>
      </c>
      <c r="D158" s="97">
        <v>100</v>
      </c>
      <c r="E158" s="336">
        <v>100</v>
      </c>
      <c r="F158" s="96">
        <v>100</v>
      </c>
      <c r="G158" s="96">
        <v>100</v>
      </c>
      <c r="H158" s="218">
        <v>100</v>
      </c>
    </row>
    <row r="159" spans="1:8" s="114" customFormat="1" ht="12.75" x14ac:dyDescent="0.2">
      <c r="A159" s="215"/>
      <c r="B159" s="609"/>
      <c r="C159" s="312" t="s">
        <v>348</v>
      </c>
      <c r="D159" s="97">
        <v>0</v>
      </c>
      <c r="E159" s="336">
        <v>200</v>
      </c>
      <c r="F159" s="96"/>
      <c r="G159" s="96">
        <v>200</v>
      </c>
      <c r="H159" s="218"/>
    </row>
    <row r="160" spans="1:8" s="114" customFormat="1" ht="12.75" x14ac:dyDescent="0.2">
      <c r="A160" s="215"/>
      <c r="B160" s="609"/>
      <c r="C160" s="312" t="s">
        <v>349</v>
      </c>
      <c r="D160" s="97">
        <v>200</v>
      </c>
      <c r="E160" s="336">
        <v>200</v>
      </c>
      <c r="F160" s="96">
        <v>200</v>
      </c>
      <c r="G160" s="96">
        <v>200</v>
      </c>
      <c r="H160" s="218">
        <v>200</v>
      </c>
    </row>
    <row r="161" spans="1:8" s="114" customFormat="1" ht="12.75" x14ac:dyDescent="0.2">
      <c r="A161" s="215"/>
      <c r="B161" s="609"/>
      <c r="C161" s="312" t="s">
        <v>350</v>
      </c>
      <c r="D161" s="97">
        <v>100</v>
      </c>
      <c r="E161" s="336">
        <v>100</v>
      </c>
      <c r="F161" s="96">
        <v>100</v>
      </c>
      <c r="G161" s="96">
        <v>100</v>
      </c>
      <c r="H161" s="218">
        <v>100</v>
      </c>
    </row>
    <row r="162" spans="1:8" s="114" customFormat="1" ht="12.75" x14ac:dyDescent="0.2">
      <c r="A162" s="215"/>
      <c r="B162" s="609"/>
      <c r="C162" s="312" t="s">
        <v>351</v>
      </c>
      <c r="D162" s="97">
        <v>0</v>
      </c>
      <c r="E162" s="336">
        <v>50</v>
      </c>
      <c r="F162" s="96">
        <v>50</v>
      </c>
      <c r="G162" s="96">
        <v>50</v>
      </c>
      <c r="H162" s="218">
        <v>50</v>
      </c>
    </row>
    <row r="163" spans="1:8" s="114" customFormat="1" ht="12.75" x14ac:dyDescent="0.2">
      <c r="A163" s="215"/>
      <c r="B163" s="610"/>
      <c r="C163" s="312" t="s">
        <v>352</v>
      </c>
      <c r="D163" s="97">
        <v>0</v>
      </c>
      <c r="E163" s="336">
        <v>100</v>
      </c>
      <c r="F163" s="96">
        <v>100</v>
      </c>
      <c r="G163" s="96">
        <v>100</v>
      </c>
      <c r="H163" s="218">
        <v>100</v>
      </c>
    </row>
    <row r="164" spans="1:8" s="114" customFormat="1" ht="12.75" x14ac:dyDescent="0.2">
      <c r="A164" s="215"/>
      <c r="B164" s="609"/>
      <c r="C164" s="123" t="s">
        <v>66</v>
      </c>
      <c r="D164" s="97">
        <v>100</v>
      </c>
      <c r="E164" s="336"/>
      <c r="F164" s="96"/>
      <c r="G164" s="96"/>
      <c r="H164" s="218"/>
    </row>
    <row r="165" spans="1:8" s="114" customFormat="1" ht="12.75" x14ac:dyDescent="0.2">
      <c r="A165" s="215"/>
      <c r="B165" s="608" t="s">
        <v>21</v>
      </c>
      <c r="C165" s="198" t="s">
        <v>239</v>
      </c>
      <c r="D165" s="199">
        <v>2100</v>
      </c>
      <c r="E165" s="199">
        <v>2250</v>
      </c>
      <c r="F165" s="199">
        <v>2250</v>
      </c>
      <c r="G165" s="199">
        <v>2250</v>
      </c>
      <c r="H165" s="226">
        <v>2250</v>
      </c>
    </row>
    <row r="166" spans="1:8" s="114" customFormat="1" ht="12.75" x14ac:dyDescent="0.2">
      <c r="A166" s="215"/>
      <c r="B166" s="627"/>
      <c r="C166" s="192" t="s">
        <v>203</v>
      </c>
      <c r="D166" s="200">
        <v>300</v>
      </c>
      <c r="E166" s="340">
        <v>500</v>
      </c>
      <c r="F166" s="197">
        <v>500</v>
      </c>
      <c r="G166" s="197">
        <v>500</v>
      </c>
      <c r="H166" s="227">
        <v>500</v>
      </c>
    </row>
    <row r="167" spans="1:8" s="114" customFormat="1" ht="12.75" x14ac:dyDescent="0.2">
      <c r="A167" s="215"/>
      <c r="B167" s="627"/>
      <c r="C167" s="192" t="s">
        <v>265</v>
      </c>
      <c r="D167" s="200">
        <v>10</v>
      </c>
      <c r="E167" s="340">
        <v>20</v>
      </c>
      <c r="F167" s="197">
        <v>20</v>
      </c>
      <c r="G167" s="197">
        <v>20</v>
      </c>
      <c r="H167" s="227">
        <v>20</v>
      </c>
    </row>
    <row r="168" spans="1:8" s="114" customFormat="1" ht="12.75" x14ac:dyDescent="0.2">
      <c r="A168" s="215"/>
      <c r="B168" s="627"/>
      <c r="C168" s="192" t="s">
        <v>266</v>
      </c>
      <c r="D168" s="200">
        <v>10</v>
      </c>
      <c r="E168" s="340">
        <v>20</v>
      </c>
      <c r="F168" s="197">
        <v>20</v>
      </c>
      <c r="G168" s="197">
        <v>20</v>
      </c>
      <c r="H168" s="227">
        <v>20</v>
      </c>
    </row>
    <row r="169" spans="1:8" s="114" customFormat="1" ht="12.75" x14ac:dyDescent="0.2">
      <c r="A169" s="215"/>
      <c r="B169" s="627"/>
      <c r="C169" s="192" t="s">
        <v>267</v>
      </c>
      <c r="D169" s="200">
        <v>900</v>
      </c>
      <c r="E169" s="340">
        <v>900</v>
      </c>
      <c r="F169" s="197">
        <v>900</v>
      </c>
      <c r="G169" s="197">
        <v>900</v>
      </c>
      <c r="H169" s="227">
        <v>900</v>
      </c>
    </row>
    <row r="170" spans="1:8" s="114" customFormat="1" ht="12.75" x14ac:dyDescent="0.2">
      <c r="A170" s="215"/>
      <c r="B170" s="627"/>
      <c r="C170" s="192" t="s">
        <v>268</v>
      </c>
      <c r="D170" s="200">
        <v>200</v>
      </c>
      <c r="E170" s="340">
        <v>200</v>
      </c>
      <c r="F170" s="197">
        <v>200</v>
      </c>
      <c r="G170" s="197">
        <v>200</v>
      </c>
      <c r="H170" s="227">
        <v>200</v>
      </c>
    </row>
    <row r="171" spans="1:8" s="114" customFormat="1" ht="12.75" x14ac:dyDescent="0.2">
      <c r="A171" s="215"/>
      <c r="B171" s="627"/>
      <c r="C171" s="192" t="s">
        <v>300</v>
      </c>
      <c r="D171" s="200">
        <v>400</v>
      </c>
      <c r="E171" s="340">
        <v>410</v>
      </c>
      <c r="F171" s="197">
        <v>410</v>
      </c>
      <c r="G171" s="197">
        <v>410</v>
      </c>
      <c r="H171" s="227">
        <v>410</v>
      </c>
    </row>
    <row r="172" spans="1:8" s="114" customFormat="1" ht="12.75" x14ac:dyDescent="0.2">
      <c r="A172" s="215"/>
      <c r="B172" s="627"/>
      <c r="C172" s="192" t="s">
        <v>66</v>
      </c>
      <c r="D172" s="200">
        <v>280</v>
      </c>
      <c r="E172" s="340">
        <v>200</v>
      </c>
      <c r="F172" s="197">
        <v>200</v>
      </c>
      <c r="G172" s="197">
        <v>200</v>
      </c>
      <c r="H172" s="227">
        <v>200</v>
      </c>
    </row>
    <row r="173" spans="1:8" s="114" customFormat="1" ht="12.75" x14ac:dyDescent="0.2">
      <c r="A173" s="215"/>
      <c r="B173" s="608" t="s">
        <v>27</v>
      </c>
      <c r="C173" s="198" t="s">
        <v>240</v>
      </c>
      <c r="D173" s="199">
        <v>21994.15</v>
      </c>
      <c r="E173" s="199">
        <v>8008.32</v>
      </c>
      <c r="F173" s="199">
        <v>8030</v>
      </c>
      <c r="G173" s="199">
        <v>8030</v>
      </c>
      <c r="H173" s="226">
        <v>8030</v>
      </c>
    </row>
    <row r="174" spans="1:8" s="114" customFormat="1" ht="22.5" x14ac:dyDescent="0.2">
      <c r="A174" s="215"/>
      <c r="B174" s="627"/>
      <c r="C174" s="314" t="s">
        <v>353</v>
      </c>
      <c r="D174" s="200">
        <v>1000</v>
      </c>
      <c r="E174" s="340">
        <v>1000</v>
      </c>
      <c r="F174" s="197">
        <v>1000</v>
      </c>
      <c r="G174" s="197">
        <v>1000</v>
      </c>
      <c r="H174" s="227">
        <v>1000</v>
      </c>
    </row>
    <row r="175" spans="1:8" s="114" customFormat="1" ht="12.75" x14ac:dyDescent="0.2">
      <c r="A175" s="215"/>
      <c r="B175" s="627"/>
      <c r="C175" s="314" t="s">
        <v>354</v>
      </c>
      <c r="D175" s="200">
        <v>0</v>
      </c>
      <c r="E175" s="340">
        <v>100</v>
      </c>
      <c r="F175" s="197">
        <v>100</v>
      </c>
      <c r="G175" s="197">
        <v>100</v>
      </c>
      <c r="H175" s="227">
        <v>100</v>
      </c>
    </row>
    <row r="176" spans="1:8" s="114" customFormat="1" ht="12.75" x14ac:dyDescent="0.2">
      <c r="A176" s="215"/>
      <c r="B176" s="627"/>
      <c r="C176" s="314" t="s">
        <v>355</v>
      </c>
      <c r="D176" s="200">
        <v>500</v>
      </c>
      <c r="E176" s="340">
        <v>500</v>
      </c>
      <c r="F176" s="197">
        <v>500</v>
      </c>
      <c r="G176" s="197">
        <v>500</v>
      </c>
      <c r="H176" s="227">
        <v>500</v>
      </c>
    </row>
    <row r="177" spans="1:8" s="114" customFormat="1" ht="22.5" x14ac:dyDescent="0.2">
      <c r="A177" s="215"/>
      <c r="B177" s="627"/>
      <c r="C177" s="314" t="s">
        <v>356</v>
      </c>
      <c r="D177" s="200">
        <v>250</v>
      </c>
      <c r="E177" s="340">
        <v>250</v>
      </c>
      <c r="F177" s="197">
        <v>250</v>
      </c>
      <c r="G177" s="197">
        <v>250</v>
      </c>
      <c r="H177" s="227">
        <v>250</v>
      </c>
    </row>
    <row r="178" spans="1:8" s="114" customFormat="1" ht="12.75" x14ac:dyDescent="0.2">
      <c r="A178" s="215"/>
      <c r="B178" s="627"/>
      <c r="C178" s="314" t="s">
        <v>357</v>
      </c>
      <c r="D178" s="200">
        <v>100</v>
      </c>
      <c r="E178" s="340">
        <v>100</v>
      </c>
      <c r="F178" s="197">
        <v>100</v>
      </c>
      <c r="G178" s="197">
        <v>100</v>
      </c>
      <c r="H178" s="227">
        <v>100</v>
      </c>
    </row>
    <row r="179" spans="1:8" s="114" customFormat="1" ht="12.75" x14ac:dyDescent="0.2">
      <c r="A179" s="215"/>
      <c r="B179" s="627"/>
      <c r="C179" s="498" t="s">
        <v>358</v>
      </c>
      <c r="D179" s="200"/>
      <c r="E179" s="340">
        <v>80</v>
      </c>
      <c r="F179" s="197">
        <v>80</v>
      </c>
      <c r="G179" s="197">
        <v>80</v>
      </c>
      <c r="H179" s="227">
        <v>80</v>
      </c>
    </row>
    <row r="180" spans="1:8" s="114" customFormat="1" ht="12.75" x14ac:dyDescent="0.2">
      <c r="A180" s="215"/>
      <c r="B180" s="627"/>
      <c r="C180" s="192" t="s">
        <v>359</v>
      </c>
      <c r="D180" s="200">
        <v>178.32</v>
      </c>
      <c r="E180" s="340">
        <v>178.32</v>
      </c>
      <c r="F180" s="197"/>
      <c r="G180" s="197"/>
      <c r="H180" s="227"/>
    </row>
    <row r="181" spans="1:8" s="114" customFormat="1" ht="12.75" x14ac:dyDescent="0.2">
      <c r="A181" s="215"/>
      <c r="B181" s="627"/>
      <c r="C181" s="192" t="s">
        <v>360</v>
      </c>
      <c r="D181" s="200">
        <v>0</v>
      </c>
      <c r="E181" s="340">
        <v>200</v>
      </c>
      <c r="F181" s="197">
        <v>200</v>
      </c>
      <c r="G181" s="197">
        <v>200</v>
      </c>
      <c r="H181" s="227">
        <v>200</v>
      </c>
    </row>
    <row r="182" spans="1:8" s="114" customFormat="1" ht="12.75" x14ac:dyDescent="0.2">
      <c r="A182" s="215"/>
      <c r="B182" s="627"/>
      <c r="C182" s="313" t="s">
        <v>361</v>
      </c>
      <c r="D182" s="200">
        <v>900</v>
      </c>
      <c r="E182" s="340">
        <v>900</v>
      </c>
      <c r="F182" s="197">
        <v>1100</v>
      </c>
      <c r="G182" s="197">
        <v>1100</v>
      </c>
      <c r="H182" s="227">
        <v>1100</v>
      </c>
    </row>
    <row r="183" spans="1:8" s="114" customFormat="1" ht="12.75" x14ac:dyDescent="0.2">
      <c r="A183" s="215"/>
      <c r="B183" s="627"/>
      <c r="C183" s="313" t="s">
        <v>362</v>
      </c>
      <c r="D183" s="200">
        <v>0</v>
      </c>
      <c r="E183" s="340">
        <v>400</v>
      </c>
      <c r="F183" s="197">
        <v>400</v>
      </c>
      <c r="G183" s="197">
        <v>400</v>
      </c>
      <c r="H183" s="227">
        <v>400</v>
      </c>
    </row>
    <row r="184" spans="1:8" s="114" customFormat="1" ht="12.75" x14ac:dyDescent="0.2">
      <c r="A184" s="215"/>
      <c r="B184" s="627"/>
      <c r="C184" s="313" t="s">
        <v>363</v>
      </c>
      <c r="D184" s="200">
        <v>1000</v>
      </c>
      <c r="E184" s="340">
        <v>1000</v>
      </c>
      <c r="F184" s="197">
        <v>1000</v>
      </c>
      <c r="G184" s="197">
        <v>1000</v>
      </c>
      <c r="H184" s="227">
        <v>1000</v>
      </c>
    </row>
    <row r="185" spans="1:8" s="114" customFormat="1" ht="22.5" x14ac:dyDescent="0.2">
      <c r="A185" s="215"/>
      <c r="B185" s="627"/>
      <c r="C185" s="313" t="s">
        <v>364</v>
      </c>
      <c r="D185" s="200">
        <v>400</v>
      </c>
      <c r="E185" s="340">
        <v>400</v>
      </c>
      <c r="F185" s="197">
        <v>400</v>
      </c>
      <c r="G185" s="197">
        <v>400</v>
      </c>
      <c r="H185" s="227">
        <v>400</v>
      </c>
    </row>
    <row r="186" spans="1:8" s="114" customFormat="1" ht="12.75" x14ac:dyDescent="0.2">
      <c r="A186" s="215"/>
      <c r="B186" s="627"/>
      <c r="C186" s="313" t="s">
        <v>365</v>
      </c>
      <c r="D186" s="200">
        <v>200</v>
      </c>
      <c r="E186" s="340">
        <v>350</v>
      </c>
      <c r="F186" s="197">
        <v>350</v>
      </c>
      <c r="G186" s="197">
        <v>350</v>
      </c>
      <c r="H186" s="227">
        <v>350</v>
      </c>
    </row>
    <row r="187" spans="1:8" s="114" customFormat="1" ht="22.5" x14ac:dyDescent="0.2">
      <c r="A187" s="215"/>
      <c r="B187" s="627"/>
      <c r="C187" s="313" t="s">
        <v>366</v>
      </c>
      <c r="D187" s="200">
        <v>100</v>
      </c>
      <c r="E187" s="340">
        <v>100</v>
      </c>
      <c r="F187" s="197">
        <v>100</v>
      </c>
      <c r="G187" s="197">
        <v>100</v>
      </c>
      <c r="H187" s="227">
        <v>100</v>
      </c>
    </row>
    <row r="188" spans="1:8" s="114" customFormat="1" ht="22.5" x14ac:dyDescent="0.2">
      <c r="A188" s="215"/>
      <c r="B188" s="627"/>
      <c r="C188" s="313" t="s">
        <v>367</v>
      </c>
      <c r="D188" s="200">
        <v>100</v>
      </c>
      <c r="E188" s="340">
        <v>100</v>
      </c>
      <c r="F188" s="197">
        <v>100</v>
      </c>
      <c r="G188" s="197">
        <v>100</v>
      </c>
      <c r="H188" s="227">
        <v>100</v>
      </c>
    </row>
    <row r="189" spans="1:8" s="114" customFormat="1" ht="22.5" x14ac:dyDescent="0.2">
      <c r="A189" s="215"/>
      <c r="B189" s="627"/>
      <c r="C189" s="313" t="s">
        <v>368</v>
      </c>
      <c r="D189" s="200">
        <v>200</v>
      </c>
      <c r="E189" s="340">
        <v>200</v>
      </c>
      <c r="F189" s="197">
        <v>200</v>
      </c>
      <c r="G189" s="197">
        <v>200</v>
      </c>
      <c r="H189" s="227">
        <v>200</v>
      </c>
    </row>
    <row r="190" spans="1:8" s="114" customFormat="1" ht="12.75" x14ac:dyDescent="0.2">
      <c r="A190" s="215"/>
      <c r="B190" s="627"/>
      <c r="C190" s="313" t="s">
        <v>369</v>
      </c>
      <c r="D190" s="200">
        <v>200</v>
      </c>
      <c r="E190" s="340">
        <v>200</v>
      </c>
      <c r="F190" s="197">
        <v>200</v>
      </c>
      <c r="G190" s="197">
        <v>200</v>
      </c>
      <c r="H190" s="227">
        <v>200</v>
      </c>
    </row>
    <row r="191" spans="1:8" s="114" customFormat="1" ht="33.75" x14ac:dyDescent="0.2">
      <c r="A191" s="215"/>
      <c r="B191" s="627"/>
      <c r="C191" s="313" t="s">
        <v>370</v>
      </c>
      <c r="D191" s="200">
        <v>50</v>
      </c>
      <c r="E191" s="340">
        <v>50</v>
      </c>
      <c r="F191" s="197">
        <v>50</v>
      </c>
      <c r="G191" s="197">
        <v>50</v>
      </c>
      <c r="H191" s="227">
        <v>50</v>
      </c>
    </row>
    <row r="192" spans="1:8" s="114" customFormat="1" ht="22.5" x14ac:dyDescent="0.2">
      <c r="A192" s="215"/>
      <c r="B192" s="627"/>
      <c r="C192" s="313" t="s">
        <v>371</v>
      </c>
      <c r="D192" s="200">
        <v>500</v>
      </c>
      <c r="E192" s="340">
        <v>500</v>
      </c>
      <c r="F192" s="197">
        <v>500</v>
      </c>
      <c r="G192" s="197">
        <v>500</v>
      </c>
      <c r="H192" s="227">
        <v>500</v>
      </c>
    </row>
    <row r="193" spans="1:8" s="114" customFormat="1" ht="33.75" x14ac:dyDescent="0.2">
      <c r="A193" s="215"/>
      <c r="B193" s="627"/>
      <c r="C193" s="313" t="s">
        <v>372</v>
      </c>
      <c r="D193" s="200">
        <v>100</v>
      </c>
      <c r="E193" s="340">
        <v>100</v>
      </c>
      <c r="F193" s="197">
        <v>100</v>
      </c>
      <c r="G193" s="197">
        <v>100</v>
      </c>
      <c r="H193" s="227">
        <v>100</v>
      </c>
    </row>
    <row r="194" spans="1:8" s="114" customFormat="1" ht="22.5" x14ac:dyDescent="0.2">
      <c r="A194" s="215"/>
      <c r="B194" s="627"/>
      <c r="C194" s="313" t="s">
        <v>373</v>
      </c>
      <c r="D194" s="200">
        <v>500</v>
      </c>
      <c r="E194" s="340">
        <v>500</v>
      </c>
      <c r="F194" s="197">
        <v>500</v>
      </c>
      <c r="G194" s="197">
        <v>500</v>
      </c>
      <c r="H194" s="227">
        <v>500</v>
      </c>
    </row>
    <row r="195" spans="1:8" s="114" customFormat="1" ht="12.75" x14ac:dyDescent="0.2">
      <c r="A195" s="215"/>
      <c r="B195" s="627"/>
      <c r="C195" s="313" t="s">
        <v>374</v>
      </c>
      <c r="D195" s="200"/>
      <c r="E195" s="340">
        <v>150</v>
      </c>
      <c r="F195" s="197">
        <v>150</v>
      </c>
      <c r="G195" s="197">
        <v>150</v>
      </c>
      <c r="H195" s="227">
        <v>150</v>
      </c>
    </row>
    <row r="196" spans="1:8" s="114" customFormat="1" ht="22.5" x14ac:dyDescent="0.2">
      <c r="A196" s="215"/>
      <c r="B196" s="627"/>
      <c r="C196" s="313" t="s">
        <v>375</v>
      </c>
      <c r="D196" s="200"/>
      <c r="E196" s="340">
        <v>200</v>
      </c>
      <c r="F196" s="197">
        <v>200</v>
      </c>
      <c r="G196" s="197">
        <v>200</v>
      </c>
      <c r="H196" s="227">
        <v>200</v>
      </c>
    </row>
    <row r="197" spans="1:8" s="114" customFormat="1" ht="12.75" x14ac:dyDescent="0.2">
      <c r="A197" s="215"/>
      <c r="B197" s="627"/>
      <c r="C197" s="313" t="s">
        <v>376</v>
      </c>
      <c r="D197" s="200"/>
      <c r="E197" s="340">
        <v>200</v>
      </c>
      <c r="F197" s="197">
        <v>200</v>
      </c>
      <c r="G197" s="197">
        <v>200</v>
      </c>
      <c r="H197" s="227">
        <v>200</v>
      </c>
    </row>
    <row r="198" spans="1:8" s="114" customFormat="1" ht="12.75" x14ac:dyDescent="0.2">
      <c r="A198" s="215"/>
      <c r="B198" s="627"/>
      <c r="C198" s="313" t="s">
        <v>308</v>
      </c>
      <c r="D198" s="200">
        <v>10000</v>
      </c>
      <c r="E198" s="340"/>
      <c r="F198" s="197"/>
      <c r="G198" s="197"/>
      <c r="H198" s="227"/>
    </row>
    <row r="199" spans="1:8" s="114" customFormat="1" ht="12.75" x14ac:dyDescent="0.2">
      <c r="A199" s="215"/>
      <c r="B199" s="627"/>
      <c r="C199" s="201" t="s">
        <v>255</v>
      </c>
      <c r="D199" s="200">
        <v>5715.8300000000017</v>
      </c>
      <c r="E199" s="340">
        <v>250</v>
      </c>
      <c r="F199" s="197">
        <v>250</v>
      </c>
      <c r="G199" s="197">
        <v>250</v>
      </c>
      <c r="H199" s="227">
        <v>250</v>
      </c>
    </row>
    <row r="200" spans="1:8" s="114" customFormat="1" ht="12.75" x14ac:dyDescent="0.2">
      <c r="A200" s="215"/>
      <c r="B200" s="608" t="s">
        <v>31</v>
      </c>
      <c r="C200" s="198" t="s">
        <v>241</v>
      </c>
      <c r="D200" s="199">
        <v>9220</v>
      </c>
      <c r="E200" s="199">
        <v>10030</v>
      </c>
      <c r="F200" s="199">
        <v>10130</v>
      </c>
      <c r="G200" s="199">
        <v>10230</v>
      </c>
      <c r="H200" s="226">
        <v>10330</v>
      </c>
    </row>
    <row r="201" spans="1:8" s="114" customFormat="1" ht="22.5" x14ac:dyDescent="0.2">
      <c r="A201" s="215"/>
      <c r="B201" s="627"/>
      <c r="C201" s="192" t="s">
        <v>153</v>
      </c>
      <c r="D201" s="200">
        <v>3800</v>
      </c>
      <c r="E201" s="340">
        <v>3800</v>
      </c>
      <c r="F201" s="197">
        <v>3900</v>
      </c>
      <c r="G201" s="197">
        <v>4000</v>
      </c>
      <c r="H201" s="227">
        <v>4100</v>
      </c>
    </row>
    <row r="202" spans="1:8" s="114" customFormat="1" ht="12.75" x14ac:dyDescent="0.2">
      <c r="A202" s="215"/>
      <c r="B202" s="627"/>
      <c r="C202" s="192" t="s">
        <v>207</v>
      </c>
      <c r="D202" s="200">
        <v>80</v>
      </c>
      <c r="E202" s="340">
        <v>80</v>
      </c>
      <c r="F202" s="197">
        <v>80</v>
      </c>
      <c r="G202" s="197">
        <v>80</v>
      </c>
      <c r="H202" s="227">
        <v>80</v>
      </c>
    </row>
    <row r="203" spans="1:8" s="114" customFormat="1" ht="12.75" x14ac:dyDescent="0.2">
      <c r="A203" s="215"/>
      <c r="B203" s="627"/>
      <c r="C203" s="192" t="s">
        <v>377</v>
      </c>
      <c r="D203" s="200">
        <v>70</v>
      </c>
      <c r="E203" s="340">
        <v>80</v>
      </c>
      <c r="F203" s="197">
        <v>80</v>
      </c>
      <c r="G203" s="197">
        <v>80</v>
      </c>
      <c r="H203" s="227">
        <v>80</v>
      </c>
    </row>
    <row r="204" spans="1:8" s="114" customFormat="1" ht="12.75" x14ac:dyDescent="0.2">
      <c r="A204" s="215"/>
      <c r="B204" s="627"/>
      <c r="C204" s="192" t="s">
        <v>378</v>
      </c>
      <c r="D204" s="200">
        <v>70</v>
      </c>
      <c r="E204" s="340">
        <v>70</v>
      </c>
      <c r="F204" s="197">
        <v>70</v>
      </c>
      <c r="G204" s="197">
        <v>70</v>
      </c>
      <c r="H204" s="227">
        <v>70</v>
      </c>
    </row>
    <row r="205" spans="1:8" s="114" customFormat="1" ht="33.75" x14ac:dyDescent="0.2">
      <c r="A205" s="215"/>
      <c r="B205" s="627"/>
      <c r="C205" s="192" t="s">
        <v>272</v>
      </c>
      <c r="D205" s="200">
        <v>5000</v>
      </c>
      <c r="E205" s="340">
        <v>5000</v>
      </c>
      <c r="F205" s="197">
        <v>5000</v>
      </c>
      <c r="G205" s="197">
        <v>5000</v>
      </c>
      <c r="H205" s="227">
        <v>5000</v>
      </c>
    </row>
    <row r="206" spans="1:8" s="114" customFormat="1" ht="22.5" x14ac:dyDescent="0.2">
      <c r="A206" s="215"/>
      <c r="B206" s="627"/>
      <c r="C206" s="192" t="s">
        <v>273</v>
      </c>
      <c r="D206" s="200">
        <v>200</v>
      </c>
      <c r="E206" s="340">
        <v>1000</v>
      </c>
      <c r="F206" s="197">
        <v>1000</v>
      </c>
      <c r="G206" s="197">
        <v>1000</v>
      </c>
      <c r="H206" s="227">
        <v>1000</v>
      </c>
    </row>
    <row r="207" spans="1:8" s="114" customFormat="1" ht="12.75" x14ac:dyDescent="0.2">
      <c r="A207" s="215"/>
      <c r="B207" s="608" t="s">
        <v>34</v>
      </c>
      <c r="C207" s="198" t="s">
        <v>256</v>
      </c>
      <c r="D207" s="199">
        <v>11020</v>
      </c>
      <c r="E207" s="199">
        <v>24500</v>
      </c>
      <c r="F207" s="199">
        <v>17500</v>
      </c>
      <c r="G207" s="199">
        <v>12500</v>
      </c>
      <c r="H207" s="226">
        <v>12500</v>
      </c>
    </row>
    <row r="208" spans="1:8" s="114" customFormat="1" ht="22.5" x14ac:dyDescent="0.2">
      <c r="A208" s="215"/>
      <c r="B208" s="627"/>
      <c r="C208" s="192" t="s">
        <v>274</v>
      </c>
      <c r="D208" s="200"/>
      <c r="E208" s="340">
        <v>12000</v>
      </c>
      <c r="F208" s="197">
        <v>5000</v>
      </c>
      <c r="G208" s="197"/>
      <c r="H208" s="227"/>
    </row>
    <row r="209" spans="1:8" s="114" customFormat="1" ht="12.75" x14ac:dyDescent="0.2">
      <c r="A209" s="215"/>
      <c r="B209" s="627"/>
      <c r="C209" s="192" t="s">
        <v>208</v>
      </c>
      <c r="D209" s="200">
        <v>10600</v>
      </c>
      <c r="E209" s="340">
        <v>12000</v>
      </c>
      <c r="F209" s="197">
        <v>12000</v>
      </c>
      <c r="G209" s="197">
        <v>12000</v>
      </c>
      <c r="H209" s="227">
        <v>12000</v>
      </c>
    </row>
    <row r="210" spans="1:8" s="114" customFormat="1" ht="12.75" x14ac:dyDescent="0.2">
      <c r="A210" s="215"/>
      <c r="B210" s="627"/>
      <c r="C210" s="192" t="s">
        <v>445</v>
      </c>
      <c r="D210" s="200"/>
      <c r="E210" s="340">
        <v>80</v>
      </c>
      <c r="F210" s="197">
        <v>80</v>
      </c>
      <c r="G210" s="197">
        <v>80</v>
      </c>
      <c r="H210" s="227">
        <v>80</v>
      </c>
    </row>
    <row r="211" spans="1:8" s="114" customFormat="1" ht="12.75" x14ac:dyDescent="0.2">
      <c r="A211" s="215"/>
      <c r="B211" s="627"/>
      <c r="C211" s="192" t="s">
        <v>209</v>
      </c>
      <c r="D211" s="200">
        <v>420</v>
      </c>
      <c r="E211" s="340">
        <v>420</v>
      </c>
      <c r="F211" s="197">
        <v>420</v>
      </c>
      <c r="G211" s="197">
        <v>420</v>
      </c>
      <c r="H211" s="227">
        <v>420</v>
      </c>
    </row>
    <row r="212" spans="1:8" s="114" customFormat="1" ht="12.75" x14ac:dyDescent="0.2">
      <c r="A212" s="215"/>
      <c r="B212" s="608" t="s">
        <v>37</v>
      </c>
      <c r="C212" s="198" t="s">
        <v>242</v>
      </c>
      <c r="D212" s="199">
        <v>9926</v>
      </c>
      <c r="E212" s="199">
        <v>11750</v>
      </c>
      <c r="F212" s="199">
        <v>12360</v>
      </c>
      <c r="G212" s="199">
        <v>11760</v>
      </c>
      <c r="H212" s="226">
        <v>12360</v>
      </c>
    </row>
    <row r="213" spans="1:8" s="114" customFormat="1" ht="12.75" x14ac:dyDescent="0.2">
      <c r="A213" s="215"/>
      <c r="B213" s="627"/>
      <c r="C213" s="192" t="s">
        <v>154</v>
      </c>
      <c r="D213" s="200">
        <v>3660</v>
      </c>
      <c r="E213" s="340">
        <v>3900</v>
      </c>
      <c r="F213" s="197">
        <v>4100</v>
      </c>
      <c r="G213" s="197">
        <v>4300</v>
      </c>
      <c r="H213" s="227">
        <v>4500</v>
      </c>
    </row>
    <row r="214" spans="1:8" s="114" customFormat="1" ht="12.75" x14ac:dyDescent="0.2">
      <c r="A214" s="215"/>
      <c r="B214" s="627"/>
      <c r="C214" s="192" t="s">
        <v>155</v>
      </c>
      <c r="D214" s="200">
        <v>1700</v>
      </c>
      <c r="E214" s="340">
        <v>1900</v>
      </c>
      <c r="F214" s="197">
        <v>1900</v>
      </c>
      <c r="G214" s="197">
        <v>1900</v>
      </c>
      <c r="H214" s="227">
        <v>1900</v>
      </c>
    </row>
    <row r="215" spans="1:8" s="114" customFormat="1" ht="22.5" x14ac:dyDescent="0.2">
      <c r="A215" s="215"/>
      <c r="B215" s="627"/>
      <c r="C215" s="312" t="s">
        <v>379</v>
      </c>
      <c r="D215" s="200">
        <v>100</v>
      </c>
      <c r="E215" s="340">
        <v>100</v>
      </c>
      <c r="F215" s="197">
        <v>100</v>
      </c>
      <c r="G215" s="197">
        <v>100</v>
      </c>
      <c r="H215" s="227">
        <v>100</v>
      </c>
    </row>
    <row r="216" spans="1:8" s="114" customFormat="1" ht="12.75" x14ac:dyDescent="0.2">
      <c r="A216" s="215"/>
      <c r="B216" s="627"/>
      <c r="C216" s="315" t="s">
        <v>380</v>
      </c>
      <c r="D216" s="200">
        <v>600</v>
      </c>
      <c r="E216" s="340">
        <v>600</v>
      </c>
      <c r="F216" s="197">
        <v>600</v>
      </c>
      <c r="G216" s="197"/>
      <c r="H216" s="227"/>
    </row>
    <row r="217" spans="1:8" s="114" customFormat="1" ht="12.75" x14ac:dyDescent="0.2">
      <c r="A217" s="215"/>
      <c r="B217" s="627"/>
      <c r="C217" s="315" t="s">
        <v>381</v>
      </c>
      <c r="D217" s="200">
        <v>100</v>
      </c>
      <c r="E217" s="340">
        <v>100</v>
      </c>
      <c r="F217" s="197">
        <v>100</v>
      </c>
      <c r="G217" s="197">
        <v>100</v>
      </c>
      <c r="H217" s="227">
        <v>100</v>
      </c>
    </row>
    <row r="218" spans="1:8" s="114" customFormat="1" ht="12.75" x14ac:dyDescent="0.2">
      <c r="A218" s="215"/>
      <c r="B218" s="627"/>
      <c r="C218" s="315" t="s">
        <v>382</v>
      </c>
      <c r="D218" s="200">
        <v>200</v>
      </c>
      <c r="E218" s="340">
        <v>200</v>
      </c>
      <c r="F218" s="197">
        <v>200</v>
      </c>
      <c r="G218" s="197">
        <v>200</v>
      </c>
      <c r="H218" s="227">
        <v>200</v>
      </c>
    </row>
    <row r="219" spans="1:8" s="114" customFormat="1" ht="12.75" x14ac:dyDescent="0.2">
      <c r="A219" s="215"/>
      <c r="B219" s="627"/>
      <c r="C219" s="315" t="s">
        <v>383</v>
      </c>
      <c r="D219" s="200">
        <v>200</v>
      </c>
      <c r="E219" s="340"/>
      <c r="F219" s="197">
        <v>200</v>
      </c>
      <c r="G219" s="197"/>
      <c r="H219" s="227">
        <v>200</v>
      </c>
    </row>
    <row r="220" spans="1:8" s="114" customFormat="1" ht="12.75" x14ac:dyDescent="0.2">
      <c r="A220" s="215"/>
      <c r="B220" s="627"/>
      <c r="C220" s="315" t="s">
        <v>384</v>
      </c>
      <c r="D220" s="200">
        <v>100</v>
      </c>
      <c r="E220" s="340"/>
      <c r="F220" s="197">
        <v>100</v>
      </c>
      <c r="G220" s="197"/>
      <c r="H220" s="227">
        <v>100</v>
      </c>
    </row>
    <row r="221" spans="1:8" s="114" customFormat="1" ht="12.75" x14ac:dyDescent="0.2">
      <c r="A221" s="215"/>
      <c r="B221" s="627"/>
      <c r="C221" s="315" t="s">
        <v>385</v>
      </c>
      <c r="D221" s="200">
        <v>100</v>
      </c>
      <c r="E221" s="340">
        <v>100</v>
      </c>
      <c r="F221" s="197">
        <v>100</v>
      </c>
      <c r="G221" s="197">
        <v>100</v>
      </c>
      <c r="H221" s="227">
        <v>100</v>
      </c>
    </row>
    <row r="222" spans="1:8" s="114" customFormat="1" ht="12.75" x14ac:dyDescent="0.2">
      <c r="A222" s="215"/>
      <c r="B222" s="627"/>
      <c r="C222" s="315" t="s">
        <v>386</v>
      </c>
      <c r="D222" s="200">
        <v>60</v>
      </c>
      <c r="E222" s="340">
        <v>60</v>
      </c>
      <c r="F222" s="197">
        <v>60</v>
      </c>
      <c r="G222" s="197">
        <v>60</v>
      </c>
      <c r="H222" s="227">
        <v>60</v>
      </c>
    </row>
    <row r="223" spans="1:8" s="114" customFormat="1" ht="12.75" x14ac:dyDescent="0.2">
      <c r="A223" s="215"/>
      <c r="B223" s="627"/>
      <c r="C223" s="192" t="s">
        <v>391</v>
      </c>
      <c r="D223" s="200">
        <v>250</v>
      </c>
      <c r="E223" s="340">
        <v>250</v>
      </c>
      <c r="F223" s="197">
        <v>250</v>
      </c>
      <c r="G223" s="197">
        <v>250</v>
      </c>
      <c r="H223" s="227">
        <v>250</v>
      </c>
    </row>
    <row r="224" spans="1:8" s="114" customFormat="1" ht="12.75" x14ac:dyDescent="0.2">
      <c r="A224" s="215"/>
      <c r="B224" s="627"/>
      <c r="C224" s="192" t="s">
        <v>392</v>
      </c>
      <c r="D224" s="200">
        <v>250</v>
      </c>
      <c r="E224" s="340">
        <v>250</v>
      </c>
      <c r="F224" s="197">
        <v>250</v>
      </c>
      <c r="G224" s="197">
        <v>250</v>
      </c>
      <c r="H224" s="227">
        <v>250</v>
      </c>
    </row>
    <row r="225" spans="1:8" s="114" customFormat="1" ht="12.75" x14ac:dyDescent="0.2">
      <c r="A225" s="215"/>
      <c r="B225" s="627"/>
      <c r="C225" s="311" t="s">
        <v>387</v>
      </c>
      <c r="D225" s="200"/>
      <c r="E225" s="340">
        <v>2000</v>
      </c>
      <c r="F225" s="197">
        <v>2000</v>
      </c>
      <c r="G225" s="197">
        <v>2000</v>
      </c>
      <c r="H225" s="227">
        <v>2000</v>
      </c>
    </row>
    <row r="226" spans="1:8" s="114" customFormat="1" ht="22.5" x14ac:dyDescent="0.2">
      <c r="A226" s="215"/>
      <c r="B226" s="627"/>
      <c r="C226" s="192" t="s">
        <v>446</v>
      </c>
      <c r="D226" s="200">
        <v>2606</v>
      </c>
      <c r="E226" s="340">
        <v>2290</v>
      </c>
      <c r="F226" s="197">
        <v>2400</v>
      </c>
      <c r="G226" s="197">
        <v>2500</v>
      </c>
      <c r="H226" s="227">
        <v>2600</v>
      </c>
    </row>
    <row r="227" spans="1:8" s="114" customFormat="1" ht="12.75" x14ac:dyDescent="0.2">
      <c r="A227" s="215"/>
      <c r="B227" s="608" t="s">
        <v>40</v>
      </c>
      <c r="C227" s="198" t="s">
        <v>243</v>
      </c>
      <c r="D227" s="228">
        <v>3174</v>
      </c>
      <c r="E227" s="199">
        <v>3774</v>
      </c>
      <c r="F227" s="228">
        <v>3774</v>
      </c>
      <c r="G227" s="199">
        <v>3774</v>
      </c>
      <c r="H227" s="226">
        <v>3774</v>
      </c>
    </row>
    <row r="228" spans="1:8" s="114" customFormat="1" ht="12.75" x14ac:dyDescent="0.2">
      <c r="A228" s="215"/>
      <c r="B228" s="627"/>
      <c r="C228" s="312" t="s">
        <v>447</v>
      </c>
      <c r="D228" s="200">
        <v>100</v>
      </c>
      <c r="E228" s="340">
        <v>100</v>
      </c>
      <c r="F228" s="197">
        <v>100</v>
      </c>
      <c r="G228" s="197">
        <v>100</v>
      </c>
      <c r="H228" s="227">
        <v>100</v>
      </c>
    </row>
    <row r="229" spans="1:8" s="114" customFormat="1" ht="12.75" x14ac:dyDescent="0.2">
      <c r="A229" s="215"/>
      <c r="B229" s="627"/>
      <c r="C229" s="315" t="s">
        <v>448</v>
      </c>
      <c r="D229" s="200"/>
      <c r="E229" s="340">
        <v>800</v>
      </c>
      <c r="F229" s="197">
        <v>800</v>
      </c>
      <c r="G229" s="197">
        <v>800</v>
      </c>
      <c r="H229" s="227">
        <v>800</v>
      </c>
    </row>
    <row r="230" spans="1:8" s="114" customFormat="1" ht="22.5" x14ac:dyDescent="0.2">
      <c r="A230" s="215"/>
      <c r="B230" s="627"/>
      <c r="C230" s="312" t="s">
        <v>213</v>
      </c>
      <c r="D230" s="200">
        <v>300</v>
      </c>
      <c r="E230" s="340">
        <v>300</v>
      </c>
      <c r="F230" s="197">
        <v>300</v>
      </c>
      <c r="G230" s="197">
        <v>300</v>
      </c>
      <c r="H230" s="227">
        <v>300</v>
      </c>
    </row>
    <row r="231" spans="1:8" s="114" customFormat="1" ht="12.75" x14ac:dyDescent="0.2">
      <c r="A231" s="215"/>
      <c r="B231" s="627"/>
      <c r="C231" s="313" t="s">
        <v>449</v>
      </c>
      <c r="D231" s="200">
        <v>30</v>
      </c>
      <c r="E231" s="340">
        <v>30</v>
      </c>
      <c r="F231" s="197">
        <v>30</v>
      </c>
      <c r="G231" s="197">
        <v>30</v>
      </c>
      <c r="H231" s="227">
        <v>30</v>
      </c>
    </row>
    <row r="232" spans="1:8" s="114" customFormat="1" ht="12.75" x14ac:dyDescent="0.2">
      <c r="A232" s="215"/>
      <c r="B232" s="627"/>
      <c r="C232" s="313" t="s">
        <v>450</v>
      </c>
      <c r="D232" s="200">
        <v>50</v>
      </c>
      <c r="E232" s="340">
        <v>50</v>
      </c>
      <c r="F232" s="197">
        <v>50</v>
      </c>
      <c r="G232" s="197">
        <v>50</v>
      </c>
      <c r="H232" s="227">
        <v>50</v>
      </c>
    </row>
    <row r="233" spans="1:8" s="114" customFormat="1" ht="12.75" x14ac:dyDescent="0.2">
      <c r="A233" s="215"/>
      <c r="B233" s="627"/>
      <c r="C233" s="313" t="s">
        <v>451</v>
      </c>
      <c r="D233" s="200">
        <v>50</v>
      </c>
      <c r="E233" s="340">
        <v>50</v>
      </c>
      <c r="F233" s="197">
        <v>50</v>
      </c>
      <c r="G233" s="197">
        <v>50</v>
      </c>
      <c r="H233" s="227">
        <v>50</v>
      </c>
    </row>
    <row r="234" spans="1:8" s="114" customFormat="1" ht="22.5" x14ac:dyDescent="0.2">
      <c r="A234" s="215"/>
      <c r="B234" s="627"/>
      <c r="C234" s="192" t="s">
        <v>388</v>
      </c>
      <c r="D234" s="200">
        <v>104</v>
      </c>
      <c r="E234" s="340">
        <v>104</v>
      </c>
      <c r="F234" s="197">
        <v>104</v>
      </c>
      <c r="G234" s="197">
        <v>104</v>
      </c>
      <c r="H234" s="227">
        <v>104</v>
      </c>
    </row>
    <row r="235" spans="1:8" s="114" customFormat="1" ht="22.5" x14ac:dyDescent="0.2">
      <c r="A235" s="215"/>
      <c r="B235" s="627"/>
      <c r="C235" s="192" t="s">
        <v>389</v>
      </c>
      <c r="D235" s="200">
        <v>300</v>
      </c>
      <c r="E235" s="340">
        <v>300</v>
      </c>
      <c r="F235" s="197">
        <v>300</v>
      </c>
      <c r="G235" s="197">
        <v>300</v>
      </c>
      <c r="H235" s="227">
        <v>300</v>
      </c>
    </row>
    <row r="236" spans="1:8" s="114" customFormat="1" ht="12.75" x14ac:dyDescent="0.2">
      <c r="A236" s="215"/>
      <c r="B236" s="627"/>
      <c r="C236" s="192" t="s">
        <v>390</v>
      </c>
      <c r="D236" s="200">
        <v>120</v>
      </c>
      <c r="E236" s="340">
        <v>120</v>
      </c>
      <c r="F236" s="197">
        <v>120</v>
      </c>
      <c r="G236" s="197">
        <v>120</v>
      </c>
      <c r="H236" s="227">
        <v>120</v>
      </c>
    </row>
    <row r="237" spans="1:8" s="114" customFormat="1" ht="12.75" x14ac:dyDescent="0.2">
      <c r="A237" s="215"/>
      <c r="B237" s="627"/>
      <c r="C237" s="192" t="s">
        <v>452</v>
      </c>
      <c r="D237" s="200">
        <v>120</v>
      </c>
      <c r="E237" s="340">
        <v>220</v>
      </c>
      <c r="F237" s="197">
        <v>220</v>
      </c>
      <c r="G237" s="197">
        <v>220</v>
      </c>
      <c r="H237" s="227">
        <v>220</v>
      </c>
    </row>
    <row r="238" spans="1:8" s="114" customFormat="1" ht="22.5" x14ac:dyDescent="0.2">
      <c r="A238" s="215"/>
      <c r="B238" s="627"/>
      <c r="C238" s="192" t="s">
        <v>453</v>
      </c>
      <c r="D238" s="200">
        <v>1500</v>
      </c>
      <c r="E238" s="340">
        <v>1500</v>
      </c>
      <c r="F238" s="197">
        <v>1500</v>
      </c>
      <c r="G238" s="197">
        <v>1500</v>
      </c>
      <c r="H238" s="227">
        <v>1500</v>
      </c>
    </row>
    <row r="239" spans="1:8" s="114" customFormat="1" ht="22.5" x14ac:dyDescent="0.2">
      <c r="A239" s="215"/>
      <c r="B239" s="627"/>
      <c r="C239" s="192" t="s">
        <v>454</v>
      </c>
      <c r="D239" s="200"/>
      <c r="E239" s="340">
        <v>200</v>
      </c>
      <c r="F239" s="197">
        <v>200</v>
      </c>
      <c r="G239" s="197">
        <v>200</v>
      </c>
      <c r="H239" s="227">
        <v>200</v>
      </c>
    </row>
    <row r="240" spans="1:8" s="114" customFormat="1" ht="12.75" x14ac:dyDescent="0.2">
      <c r="A240" s="215"/>
      <c r="B240" s="628"/>
      <c r="C240" s="192" t="s">
        <v>255</v>
      </c>
      <c r="D240" s="200">
        <v>500</v>
      </c>
      <c r="E240" s="340"/>
      <c r="F240" s="197"/>
      <c r="G240" s="197"/>
      <c r="H240" s="227"/>
    </row>
    <row r="241" spans="1:8" s="114" customFormat="1" ht="12.75" x14ac:dyDescent="0.2">
      <c r="A241" s="215"/>
      <c r="B241" s="608" t="s">
        <v>44</v>
      </c>
      <c r="C241" s="198" t="s">
        <v>244</v>
      </c>
      <c r="D241" s="199">
        <v>24200</v>
      </c>
      <c r="E241" s="199">
        <v>40700</v>
      </c>
      <c r="F241" s="199">
        <v>44200</v>
      </c>
      <c r="G241" s="199">
        <v>44200</v>
      </c>
      <c r="H241" s="226">
        <v>44200</v>
      </c>
    </row>
    <row r="242" spans="1:8" s="114" customFormat="1" ht="12.75" x14ac:dyDescent="0.2">
      <c r="A242" s="215"/>
      <c r="B242" s="627"/>
      <c r="C242" s="192" t="s">
        <v>214</v>
      </c>
      <c r="D242" s="200">
        <v>2200</v>
      </c>
      <c r="E242" s="340">
        <v>2200</v>
      </c>
      <c r="F242" s="197">
        <v>2200</v>
      </c>
      <c r="G242" s="197">
        <v>2200</v>
      </c>
      <c r="H242" s="227">
        <v>2200</v>
      </c>
    </row>
    <row r="243" spans="1:8" s="114" customFormat="1" ht="12.75" x14ac:dyDescent="0.2">
      <c r="A243" s="215"/>
      <c r="B243" s="627"/>
      <c r="C243" s="193" t="s">
        <v>156</v>
      </c>
      <c r="D243" s="200">
        <v>15497.4</v>
      </c>
      <c r="E243" s="340">
        <v>15497.4</v>
      </c>
      <c r="F243" s="197">
        <v>15497.4</v>
      </c>
      <c r="G243" s="197">
        <v>15497.4</v>
      </c>
      <c r="H243" s="227">
        <v>15497.4</v>
      </c>
    </row>
    <row r="244" spans="1:8" s="114" customFormat="1" ht="12.75" x14ac:dyDescent="0.2">
      <c r="A244" s="215"/>
      <c r="B244" s="627"/>
      <c r="C244" s="202" t="s">
        <v>157</v>
      </c>
      <c r="D244" s="200">
        <v>5000</v>
      </c>
      <c r="E244" s="340">
        <v>5000</v>
      </c>
      <c r="F244" s="197">
        <v>5000</v>
      </c>
      <c r="G244" s="197">
        <v>5000</v>
      </c>
      <c r="H244" s="227">
        <v>5000</v>
      </c>
    </row>
    <row r="245" spans="1:8" s="114" customFormat="1" ht="12.75" x14ac:dyDescent="0.2">
      <c r="A245" s="215"/>
      <c r="B245" s="627"/>
      <c r="C245" s="202" t="s">
        <v>393</v>
      </c>
      <c r="D245" s="204">
        <v>1302.5999999999999</v>
      </c>
      <c r="E245" s="341">
        <v>1302.5999999999999</v>
      </c>
      <c r="F245" s="203">
        <v>1302.5999999999999</v>
      </c>
      <c r="G245" s="203">
        <v>1302.5999999999999</v>
      </c>
      <c r="H245" s="229">
        <v>1302.5999999999999</v>
      </c>
    </row>
    <row r="246" spans="1:8" s="114" customFormat="1" ht="12.75" x14ac:dyDescent="0.2">
      <c r="A246" s="215"/>
      <c r="B246" s="627"/>
      <c r="C246" s="202" t="s">
        <v>309</v>
      </c>
      <c r="D246" s="204">
        <v>200</v>
      </c>
      <c r="E246" s="341">
        <v>200</v>
      </c>
      <c r="F246" s="203">
        <v>200</v>
      </c>
      <c r="G246" s="203">
        <v>200</v>
      </c>
      <c r="H246" s="229">
        <v>200</v>
      </c>
    </row>
    <row r="247" spans="1:8" s="114" customFormat="1" ht="22.5" x14ac:dyDescent="0.2">
      <c r="A247" s="215"/>
      <c r="B247" s="627"/>
      <c r="C247" s="192" t="s">
        <v>457</v>
      </c>
      <c r="D247" s="204"/>
      <c r="E247" s="341">
        <v>4000</v>
      </c>
      <c r="F247" s="203"/>
      <c r="G247" s="203"/>
      <c r="H247" s="229"/>
    </row>
    <row r="248" spans="1:8" s="114" customFormat="1" ht="12.75" x14ac:dyDescent="0.2">
      <c r="A248" s="215"/>
      <c r="B248" s="629"/>
      <c r="C248" s="192" t="s">
        <v>455</v>
      </c>
      <c r="D248" s="204"/>
      <c r="E248" s="341"/>
      <c r="F248" s="203">
        <v>7500</v>
      </c>
      <c r="G248" s="203">
        <v>20000</v>
      </c>
      <c r="H248" s="229">
        <v>20000</v>
      </c>
    </row>
    <row r="249" spans="1:8" s="114" customFormat="1" ht="22.5" x14ac:dyDescent="0.2">
      <c r="A249" s="215"/>
      <c r="B249" s="627"/>
      <c r="C249" s="192" t="s">
        <v>456</v>
      </c>
      <c r="D249" s="204"/>
      <c r="E249" s="341">
        <v>12500</v>
      </c>
      <c r="F249" s="203">
        <v>12500</v>
      </c>
      <c r="G249" s="203"/>
      <c r="H249" s="229"/>
    </row>
    <row r="250" spans="1:8" s="114" customFormat="1" ht="12.75" x14ac:dyDescent="0.2">
      <c r="A250" s="215"/>
      <c r="B250" s="630" t="s">
        <v>53</v>
      </c>
      <c r="C250" s="198" t="s">
        <v>464</v>
      </c>
      <c r="D250" s="199">
        <v>50</v>
      </c>
      <c r="E250" s="199">
        <v>50</v>
      </c>
      <c r="F250" s="199">
        <v>50</v>
      </c>
      <c r="G250" s="199">
        <v>50</v>
      </c>
      <c r="H250" s="226">
        <v>50</v>
      </c>
    </row>
    <row r="251" spans="1:8" s="114" customFormat="1" ht="13.5" thickBot="1" x14ac:dyDescent="0.25">
      <c r="A251" s="215"/>
      <c r="B251" s="627"/>
      <c r="C251" s="192" t="s">
        <v>468</v>
      </c>
      <c r="D251" s="200">
        <v>50</v>
      </c>
      <c r="E251" s="340">
        <v>50</v>
      </c>
      <c r="F251" s="197">
        <v>50</v>
      </c>
      <c r="G251" s="197">
        <v>50</v>
      </c>
      <c r="H251" s="227">
        <v>50</v>
      </c>
    </row>
    <row r="252" spans="1:8" ht="12" thickBot="1" x14ac:dyDescent="0.25">
      <c r="A252" s="187">
        <v>919</v>
      </c>
      <c r="B252" s="188" t="s">
        <v>16</v>
      </c>
      <c r="C252" s="189" t="s">
        <v>200</v>
      </c>
      <c r="D252" s="190">
        <v>26600</v>
      </c>
      <c r="E252" s="190">
        <v>58150</v>
      </c>
      <c r="F252" s="190">
        <v>59630</v>
      </c>
      <c r="G252" s="190">
        <v>61184</v>
      </c>
      <c r="H252" s="191">
        <v>62815.7</v>
      </c>
    </row>
    <row r="253" spans="1:8" s="100" customFormat="1" ht="12.75" x14ac:dyDescent="0.2">
      <c r="A253" s="215"/>
      <c r="B253" s="317" t="s">
        <v>23</v>
      </c>
      <c r="C253" s="106" t="s">
        <v>231</v>
      </c>
      <c r="D253" s="91">
        <v>26600</v>
      </c>
      <c r="E253" s="91">
        <v>58150</v>
      </c>
      <c r="F253" s="91">
        <v>59630</v>
      </c>
      <c r="G253" s="91">
        <v>61184</v>
      </c>
      <c r="H253" s="216">
        <v>62815.7</v>
      </c>
    </row>
    <row r="254" spans="1:8" s="100" customFormat="1" ht="12.75" x14ac:dyDescent="0.2">
      <c r="A254" s="215"/>
      <c r="B254" s="318"/>
      <c r="C254" s="207" t="s">
        <v>125</v>
      </c>
      <c r="D254" s="208">
        <v>26600</v>
      </c>
      <c r="E254" s="342">
        <v>29600</v>
      </c>
      <c r="F254" s="209">
        <v>31080</v>
      </c>
      <c r="G254" s="209">
        <v>32634</v>
      </c>
      <c r="H254" s="650">
        <v>34265.699999999997</v>
      </c>
    </row>
    <row r="255" spans="1:8" s="100" customFormat="1" ht="12.75" x14ac:dyDescent="0.2">
      <c r="A255" s="215"/>
      <c r="B255" s="318"/>
      <c r="C255" s="566" t="s">
        <v>422</v>
      </c>
      <c r="D255" s="353">
        <v>0</v>
      </c>
      <c r="E255" s="354">
        <v>28550</v>
      </c>
      <c r="F255" s="355">
        <v>28550</v>
      </c>
      <c r="G255" s="355">
        <v>28550</v>
      </c>
      <c r="H255" s="356">
        <v>28550</v>
      </c>
    </row>
    <row r="256" spans="1:8" s="100" customFormat="1" ht="12.75" x14ac:dyDescent="0.2">
      <c r="A256" s="215"/>
      <c r="B256" s="318"/>
      <c r="C256" s="566" t="s">
        <v>421</v>
      </c>
      <c r="D256" s="353">
        <v>0</v>
      </c>
      <c r="E256" s="354">
        <v>0</v>
      </c>
      <c r="F256" s="355">
        <v>0</v>
      </c>
      <c r="G256" s="355">
        <v>0</v>
      </c>
      <c r="H256" s="356">
        <v>0</v>
      </c>
    </row>
    <row r="257" spans="1:8" s="100" customFormat="1" ht="13.5" thickBot="1" x14ac:dyDescent="0.25">
      <c r="A257" s="215"/>
      <c r="B257" s="319"/>
      <c r="C257" s="205" t="s">
        <v>224</v>
      </c>
      <c r="D257" s="206">
        <v>0</v>
      </c>
      <c r="E257" s="354">
        <v>0</v>
      </c>
      <c r="F257" s="355">
        <v>0</v>
      </c>
      <c r="G257" s="355">
        <v>0</v>
      </c>
      <c r="H257" s="356">
        <v>0</v>
      </c>
    </row>
    <row r="258" spans="1:8" ht="12" thickBot="1" x14ac:dyDescent="0.25">
      <c r="A258" s="220">
        <v>920</v>
      </c>
      <c r="B258" s="104" t="s">
        <v>16</v>
      </c>
      <c r="C258" s="105" t="s">
        <v>126</v>
      </c>
      <c r="D258" s="89">
        <v>308597</v>
      </c>
      <c r="E258" s="89">
        <v>236397.78</v>
      </c>
      <c r="F258" s="89">
        <v>235647.78</v>
      </c>
      <c r="G258" s="89">
        <v>221947.78</v>
      </c>
      <c r="H258" s="214">
        <v>221947.78</v>
      </c>
    </row>
    <row r="259" spans="1:8" x14ac:dyDescent="0.2">
      <c r="A259" s="215"/>
      <c r="B259" s="622" t="s">
        <v>14</v>
      </c>
      <c r="C259" s="134" t="s">
        <v>109</v>
      </c>
      <c r="D259" s="122">
        <v>10000</v>
      </c>
      <c r="E259" s="122">
        <v>10000</v>
      </c>
      <c r="F259" s="122">
        <v>13700</v>
      </c>
      <c r="G259" s="122">
        <v>0</v>
      </c>
      <c r="H259" s="223">
        <v>0</v>
      </c>
    </row>
    <row r="260" spans="1:8" x14ac:dyDescent="0.2">
      <c r="A260" s="215"/>
      <c r="B260" s="612"/>
      <c r="C260" s="135" t="s">
        <v>287</v>
      </c>
      <c r="D260" s="97">
        <v>10000</v>
      </c>
      <c r="E260" s="336">
        <v>10000</v>
      </c>
      <c r="F260" s="96">
        <v>13700</v>
      </c>
      <c r="G260" s="96"/>
      <c r="H260" s="218"/>
    </row>
    <row r="261" spans="1:8" s="125" customFormat="1" ht="12.75" x14ac:dyDescent="0.2">
      <c r="A261" s="215"/>
      <c r="B261" s="613" t="s">
        <v>21</v>
      </c>
      <c r="C261" s="113" t="s">
        <v>112</v>
      </c>
      <c r="D261" s="111">
        <v>0</v>
      </c>
      <c r="E261" s="111">
        <v>0</v>
      </c>
      <c r="F261" s="111">
        <v>0</v>
      </c>
      <c r="G261" s="111">
        <v>0</v>
      </c>
      <c r="H261" s="222">
        <v>0</v>
      </c>
    </row>
    <row r="262" spans="1:8" x14ac:dyDescent="0.2">
      <c r="A262" s="215"/>
      <c r="B262" s="614"/>
      <c r="C262" s="135" t="s">
        <v>127</v>
      </c>
      <c r="D262" s="97">
        <v>0</v>
      </c>
      <c r="E262" s="336">
        <v>0</v>
      </c>
      <c r="F262" s="96">
        <v>0</v>
      </c>
      <c r="G262" s="96">
        <v>0</v>
      </c>
      <c r="H262" s="218">
        <v>0</v>
      </c>
    </row>
    <row r="263" spans="1:8" s="100" customFormat="1" ht="12.75" x14ac:dyDescent="0.2">
      <c r="A263" s="215"/>
      <c r="B263" s="631" t="s">
        <v>27</v>
      </c>
      <c r="C263" s="136" t="s">
        <v>115</v>
      </c>
      <c r="D263" s="99">
        <v>34982</v>
      </c>
      <c r="E263" s="99">
        <v>15570</v>
      </c>
      <c r="F263" s="99">
        <v>15570</v>
      </c>
      <c r="G263" s="99">
        <v>15570</v>
      </c>
      <c r="H263" s="219">
        <v>15570</v>
      </c>
    </row>
    <row r="264" spans="1:8" ht="12" customHeight="1" x14ac:dyDescent="0.2">
      <c r="A264" s="215"/>
      <c r="B264" s="616"/>
      <c r="C264" s="135" t="s">
        <v>127</v>
      </c>
      <c r="D264" s="97">
        <v>34982</v>
      </c>
      <c r="E264" s="97">
        <v>15570</v>
      </c>
      <c r="F264" s="97">
        <v>15570</v>
      </c>
      <c r="G264" s="97">
        <v>15570</v>
      </c>
      <c r="H264" s="418">
        <v>15570</v>
      </c>
    </row>
    <row r="265" spans="1:8" s="130" customFormat="1" ht="12.75" customHeight="1" x14ac:dyDescent="0.2">
      <c r="A265" s="215"/>
      <c r="B265" s="616"/>
      <c r="C265" s="357" t="s">
        <v>228</v>
      </c>
      <c r="D265" s="142"/>
      <c r="E265" s="369"/>
      <c r="F265" s="370"/>
      <c r="G265" s="370"/>
      <c r="H265" s="371"/>
    </row>
    <row r="266" spans="1:8" s="130" customFormat="1" ht="22.5" x14ac:dyDescent="0.2">
      <c r="A266" s="215"/>
      <c r="B266" s="616"/>
      <c r="C266" s="367" t="s">
        <v>394</v>
      </c>
      <c r="D266" s="368">
        <v>26570</v>
      </c>
      <c r="E266" s="385">
        <v>5570</v>
      </c>
      <c r="F266" s="370"/>
      <c r="G266" s="370"/>
      <c r="H266" s="371"/>
    </row>
    <row r="267" spans="1:8" s="130" customFormat="1" ht="22.5" x14ac:dyDescent="0.2">
      <c r="A267" s="215"/>
      <c r="B267" s="616"/>
      <c r="C267" s="367" t="s">
        <v>395</v>
      </c>
      <c r="D267" s="386"/>
      <c r="E267" s="385">
        <v>3000</v>
      </c>
      <c r="F267" s="388"/>
      <c r="G267" s="388"/>
      <c r="H267" s="389"/>
    </row>
    <row r="268" spans="1:8" s="130" customFormat="1" ht="22.5" x14ac:dyDescent="0.2">
      <c r="A268" s="215"/>
      <c r="B268" s="616"/>
      <c r="C268" s="367" t="s">
        <v>396</v>
      </c>
      <c r="D268" s="386"/>
      <c r="E268" s="385">
        <v>4200</v>
      </c>
      <c r="F268" s="388"/>
      <c r="G268" s="388"/>
      <c r="H268" s="389"/>
    </row>
    <row r="269" spans="1:8" s="130" customFormat="1" ht="22.5" x14ac:dyDescent="0.2">
      <c r="A269" s="215"/>
      <c r="B269" s="616"/>
      <c r="C269" s="367" t="s">
        <v>397</v>
      </c>
      <c r="D269" s="386"/>
      <c r="E269" s="385">
        <v>2800</v>
      </c>
      <c r="F269" s="388"/>
      <c r="G269" s="388"/>
      <c r="H269" s="389"/>
    </row>
    <row r="270" spans="1:8" s="130" customFormat="1" ht="12.75" x14ac:dyDescent="0.2">
      <c r="A270" s="215"/>
      <c r="B270" s="616"/>
      <c r="C270" s="367" t="s">
        <v>461</v>
      </c>
      <c r="D270" s="386"/>
      <c r="E270" s="387"/>
      <c r="F270" s="388">
        <v>15570</v>
      </c>
      <c r="G270" s="388">
        <v>15570</v>
      </c>
      <c r="H270" s="389">
        <v>15570</v>
      </c>
    </row>
    <row r="271" spans="1:8" s="130" customFormat="1" ht="12.75" customHeight="1" x14ac:dyDescent="0.2">
      <c r="A271" s="215"/>
      <c r="B271" s="616"/>
      <c r="C271" s="645" t="s">
        <v>255</v>
      </c>
      <c r="D271" s="386">
        <v>8412</v>
      </c>
      <c r="E271" s="387"/>
      <c r="F271" s="388"/>
      <c r="G271" s="388"/>
      <c r="H271" s="389"/>
    </row>
    <row r="272" spans="1:8" s="112" customFormat="1" ht="12.75" x14ac:dyDescent="0.2">
      <c r="A272" s="215"/>
      <c r="B272" s="631" t="s">
        <v>31</v>
      </c>
      <c r="C272" s="374" t="s">
        <v>128</v>
      </c>
      <c r="D272" s="372">
        <v>0</v>
      </c>
      <c r="E272" s="149">
        <v>10500</v>
      </c>
      <c r="F272" s="149">
        <v>10500</v>
      </c>
      <c r="G272" s="149">
        <v>10500</v>
      </c>
      <c r="H272" s="233">
        <v>10500</v>
      </c>
    </row>
    <row r="273" spans="1:8" x14ac:dyDescent="0.2">
      <c r="A273" s="215"/>
      <c r="B273" s="609"/>
      <c r="C273" s="373" t="s">
        <v>127</v>
      </c>
      <c r="D273" s="353">
        <v>0</v>
      </c>
      <c r="E273" s="354">
        <v>10500</v>
      </c>
      <c r="F273" s="355">
        <v>10500</v>
      </c>
      <c r="G273" s="355">
        <v>10500</v>
      </c>
      <c r="H273" s="356">
        <v>10500</v>
      </c>
    </row>
    <row r="274" spans="1:8" s="130" customFormat="1" ht="12.75" customHeight="1" x14ac:dyDescent="0.2">
      <c r="A274" s="215"/>
      <c r="B274" s="610"/>
      <c r="C274" s="357" t="s">
        <v>228</v>
      </c>
      <c r="D274" s="142"/>
      <c r="E274" s="339"/>
      <c r="F274" s="131"/>
      <c r="G274" s="131"/>
      <c r="H274" s="225"/>
    </row>
    <row r="275" spans="1:8" s="130" customFormat="1" ht="12.75" customHeight="1" x14ac:dyDescent="0.2">
      <c r="A275" s="215"/>
      <c r="B275" s="616"/>
      <c r="C275" s="367" t="s">
        <v>458</v>
      </c>
      <c r="D275" s="386"/>
      <c r="E275" s="387">
        <v>200</v>
      </c>
      <c r="F275" s="388"/>
      <c r="G275" s="388"/>
      <c r="H275" s="389"/>
    </row>
    <row r="276" spans="1:8" s="130" customFormat="1" ht="12.75" x14ac:dyDescent="0.2">
      <c r="A276" s="215"/>
      <c r="B276" s="616"/>
      <c r="C276" s="367" t="s">
        <v>459</v>
      </c>
      <c r="D276" s="386"/>
      <c r="E276" s="387">
        <v>300</v>
      </c>
      <c r="F276" s="388"/>
      <c r="G276" s="388"/>
      <c r="H276" s="389"/>
    </row>
    <row r="277" spans="1:8" s="130" customFormat="1" ht="22.5" x14ac:dyDescent="0.2">
      <c r="A277" s="215"/>
      <c r="B277" s="616"/>
      <c r="C277" s="367" t="s">
        <v>460</v>
      </c>
      <c r="D277" s="386"/>
      <c r="E277" s="387">
        <v>10000</v>
      </c>
      <c r="F277" s="388">
        <v>10500</v>
      </c>
      <c r="G277" s="388">
        <v>10500</v>
      </c>
      <c r="H277" s="389">
        <v>10500</v>
      </c>
    </row>
    <row r="278" spans="1:8" s="130" customFormat="1" ht="12.75" customHeight="1" x14ac:dyDescent="0.2">
      <c r="A278" s="215"/>
      <c r="B278" s="616"/>
      <c r="C278" s="367" t="s">
        <v>255</v>
      </c>
      <c r="D278" s="353"/>
      <c r="E278" s="387"/>
      <c r="F278" s="355"/>
      <c r="G278" s="355"/>
      <c r="H278" s="356"/>
    </row>
    <row r="279" spans="1:8" s="114" customFormat="1" ht="12.75" x14ac:dyDescent="0.2">
      <c r="A279" s="215"/>
      <c r="B279" s="613" t="s">
        <v>34</v>
      </c>
      <c r="C279" s="113" t="s">
        <v>118</v>
      </c>
      <c r="D279" s="99">
        <v>104000</v>
      </c>
      <c r="E279" s="99">
        <v>103000</v>
      </c>
      <c r="F279" s="99">
        <v>103000</v>
      </c>
      <c r="G279" s="99">
        <v>103000</v>
      </c>
      <c r="H279" s="219">
        <v>103000</v>
      </c>
    </row>
    <row r="280" spans="1:8" x14ac:dyDescent="0.2">
      <c r="A280" s="215"/>
      <c r="B280" s="610"/>
      <c r="C280" s="135" t="s">
        <v>127</v>
      </c>
      <c r="D280" s="97">
        <v>104000</v>
      </c>
      <c r="E280" s="336">
        <v>103000</v>
      </c>
      <c r="F280" s="96">
        <v>103000</v>
      </c>
      <c r="G280" s="96">
        <v>103000</v>
      </c>
      <c r="H280" s="218">
        <v>103000</v>
      </c>
    </row>
    <row r="281" spans="1:8" s="130" customFormat="1" ht="12.75" customHeight="1" x14ac:dyDescent="0.2">
      <c r="A281" s="215"/>
      <c r="B281" s="611"/>
      <c r="C281" s="357" t="s">
        <v>228</v>
      </c>
      <c r="D281" s="142"/>
      <c r="E281" s="339"/>
      <c r="F281" s="131"/>
      <c r="G281" s="131"/>
      <c r="H281" s="225"/>
    </row>
    <row r="282" spans="1:8" s="130" customFormat="1" ht="12.75" x14ac:dyDescent="0.2">
      <c r="A282" s="215"/>
      <c r="B282" s="610"/>
      <c r="C282" s="424" t="s">
        <v>260</v>
      </c>
      <c r="D282" s="393">
        <v>3000</v>
      </c>
      <c r="E282" s="394">
        <v>3000</v>
      </c>
      <c r="F282" s="395">
        <v>3000</v>
      </c>
      <c r="G282" s="395">
        <v>3000</v>
      </c>
      <c r="H282" s="396">
        <v>3000</v>
      </c>
    </row>
    <row r="283" spans="1:8" s="130" customFormat="1" ht="12.75" x14ac:dyDescent="0.2">
      <c r="A283" s="215"/>
      <c r="B283" s="610"/>
      <c r="C283" s="424" t="s">
        <v>398</v>
      </c>
      <c r="D283" s="393">
        <v>100000</v>
      </c>
      <c r="E283" s="394">
        <v>100000</v>
      </c>
      <c r="F283" s="395">
        <v>100000</v>
      </c>
      <c r="G283" s="395">
        <v>100000</v>
      </c>
      <c r="H283" s="396">
        <v>100000</v>
      </c>
    </row>
    <row r="284" spans="1:8" s="130" customFormat="1" ht="12.75" customHeight="1" x14ac:dyDescent="0.2">
      <c r="A284" s="215"/>
      <c r="B284" s="611"/>
      <c r="C284" s="425" t="s">
        <v>255</v>
      </c>
      <c r="D284" s="393">
        <v>1000</v>
      </c>
      <c r="E284" s="339"/>
      <c r="F284" s="131"/>
      <c r="G284" s="131"/>
      <c r="H284" s="225"/>
    </row>
    <row r="285" spans="1:8" s="114" customFormat="1" ht="12.75" x14ac:dyDescent="0.2">
      <c r="A285" s="215"/>
      <c r="B285" s="613" t="s">
        <v>37</v>
      </c>
      <c r="C285" s="113" t="s">
        <v>119</v>
      </c>
      <c r="D285" s="99">
        <v>0</v>
      </c>
      <c r="E285" s="99">
        <v>1300</v>
      </c>
      <c r="F285" s="99">
        <v>0</v>
      </c>
      <c r="G285" s="99">
        <v>0</v>
      </c>
      <c r="H285" s="219">
        <v>0</v>
      </c>
    </row>
    <row r="286" spans="1:8" x14ac:dyDescent="0.2">
      <c r="A286" s="215"/>
      <c r="B286" s="610"/>
      <c r="C286" s="135" t="s">
        <v>127</v>
      </c>
      <c r="D286" s="97">
        <v>0</v>
      </c>
      <c r="E286" s="336">
        <v>1300</v>
      </c>
      <c r="F286" s="96">
        <v>0</v>
      </c>
      <c r="G286" s="96">
        <v>0</v>
      </c>
      <c r="H286" s="218">
        <v>0</v>
      </c>
    </row>
    <row r="287" spans="1:8" s="130" customFormat="1" ht="12.75" customHeight="1" x14ac:dyDescent="0.2">
      <c r="A287" s="215"/>
      <c r="B287" s="611"/>
      <c r="C287" s="357" t="s">
        <v>228</v>
      </c>
      <c r="D287" s="142"/>
      <c r="E287" s="339"/>
      <c r="F287" s="131"/>
      <c r="G287" s="131"/>
      <c r="H287" s="225"/>
    </row>
    <row r="288" spans="1:8" s="130" customFormat="1" ht="12.75" x14ac:dyDescent="0.2">
      <c r="A288" s="215"/>
      <c r="B288" s="610"/>
      <c r="C288" s="424" t="s">
        <v>399</v>
      </c>
      <c r="D288" s="393"/>
      <c r="E288" s="394">
        <v>1300</v>
      </c>
      <c r="F288" s="395"/>
      <c r="G288" s="395"/>
      <c r="H288" s="396"/>
    </row>
    <row r="289" spans="1:8" s="114" customFormat="1" ht="12.75" x14ac:dyDescent="0.2">
      <c r="A289" s="215"/>
      <c r="B289" s="613" t="s">
        <v>40</v>
      </c>
      <c r="C289" s="113" t="s">
        <v>121</v>
      </c>
      <c r="D289" s="111">
        <v>400</v>
      </c>
      <c r="E289" s="111">
        <v>0</v>
      </c>
      <c r="F289" s="111">
        <v>0</v>
      </c>
      <c r="G289" s="111">
        <v>0</v>
      </c>
      <c r="H289" s="222">
        <v>0</v>
      </c>
    </row>
    <row r="290" spans="1:8" x14ac:dyDescent="0.2">
      <c r="A290" s="215"/>
      <c r="B290" s="610"/>
      <c r="C290" s="135" t="s">
        <v>127</v>
      </c>
      <c r="D290" s="97">
        <v>400</v>
      </c>
      <c r="E290" s="336">
        <v>0</v>
      </c>
      <c r="F290" s="96">
        <v>0</v>
      </c>
      <c r="G290" s="96">
        <v>0</v>
      </c>
      <c r="H290" s="218">
        <v>0</v>
      </c>
    </row>
    <row r="291" spans="1:8" s="130" customFormat="1" ht="12.75" customHeight="1" x14ac:dyDescent="0.2">
      <c r="A291" s="215"/>
      <c r="B291" s="611"/>
      <c r="C291" s="357" t="s">
        <v>228</v>
      </c>
      <c r="D291" s="142"/>
      <c r="E291" s="339"/>
      <c r="F291" s="131"/>
      <c r="G291" s="131"/>
      <c r="H291" s="225"/>
    </row>
    <row r="292" spans="1:8" s="130" customFormat="1" ht="12.75" customHeight="1" x14ac:dyDescent="0.2">
      <c r="A292" s="215"/>
      <c r="B292" s="611"/>
      <c r="C292" s="425" t="s">
        <v>255</v>
      </c>
      <c r="D292" s="390">
        <v>400</v>
      </c>
      <c r="E292" s="391"/>
      <c r="F292" s="379"/>
      <c r="G292" s="379"/>
      <c r="H292" s="392"/>
    </row>
    <row r="293" spans="1:8" s="114" customFormat="1" ht="12.75" x14ac:dyDescent="0.2">
      <c r="A293" s="215"/>
      <c r="B293" s="613" t="s">
        <v>44</v>
      </c>
      <c r="C293" s="113" t="s">
        <v>122</v>
      </c>
      <c r="D293" s="99">
        <v>80000</v>
      </c>
      <c r="E293" s="99">
        <v>82777.78</v>
      </c>
      <c r="F293" s="99">
        <v>82777.78</v>
      </c>
      <c r="G293" s="99">
        <v>82777.78</v>
      </c>
      <c r="H293" s="219">
        <v>82777.78</v>
      </c>
    </row>
    <row r="294" spans="1:8" x14ac:dyDescent="0.2">
      <c r="A294" s="215"/>
      <c r="B294" s="610"/>
      <c r="C294" s="135" t="s">
        <v>127</v>
      </c>
      <c r="D294" s="97">
        <v>80000</v>
      </c>
      <c r="E294" s="336">
        <v>82777.78</v>
      </c>
      <c r="F294" s="96">
        <v>82777.78</v>
      </c>
      <c r="G294" s="96">
        <v>82777.78</v>
      </c>
      <c r="H294" s="218">
        <v>82777.78</v>
      </c>
    </row>
    <row r="295" spans="1:8" s="130" customFormat="1" ht="12.75" customHeight="1" x14ac:dyDescent="0.2">
      <c r="A295" s="215"/>
      <c r="B295" s="611"/>
      <c r="C295" s="357" t="s">
        <v>228</v>
      </c>
      <c r="D295" s="142"/>
      <c r="E295" s="339"/>
      <c r="F295" s="131"/>
      <c r="G295" s="131"/>
      <c r="H295" s="225"/>
    </row>
    <row r="296" spans="1:8" s="130" customFormat="1" ht="22.5" x14ac:dyDescent="0.2">
      <c r="A296" s="215"/>
      <c r="B296" s="610"/>
      <c r="C296" s="381" t="s">
        <v>277</v>
      </c>
      <c r="D296" s="140">
        <v>50000</v>
      </c>
      <c r="E296" s="343">
        <v>52777.78</v>
      </c>
      <c r="F296" s="141">
        <v>52777.78</v>
      </c>
      <c r="G296" s="141">
        <v>52777.78</v>
      </c>
      <c r="H296" s="231">
        <v>52777.78</v>
      </c>
    </row>
    <row r="297" spans="1:8" s="130" customFormat="1" ht="22.5" x14ac:dyDescent="0.2">
      <c r="A297" s="215"/>
      <c r="B297" s="610"/>
      <c r="C297" s="139" t="s">
        <v>462</v>
      </c>
      <c r="D297" s="140">
        <v>30000</v>
      </c>
      <c r="E297" s="343">
        <v>30000</v>
      </c>
      <c r="F297" s="141">
        <v>30000</v>
      </c>
      <c r="G297" s="141">
        <v>30000</v>
      </c>
      <c r="H297" s="231">
        <v>30000</v>
      </c>
    </row>
    <row r="298" spans="1:8" s="114" customFormat="1" ht="12.75" x14ac:dyDescent="0.2">
      <c r="A298" s="215"/>
      <c r="B298" s="613" t="s">
        <v>50</v>
      </c>
      <c r="C298" s="136" t="s">
        <v>245</v>
      </c>
      <c r="D298" s="99">
        <v>1150</v>
      </c>
      <c r="E298" s="99">
        <v>1150</v>
      </c>
      <c r="F298" s="99">
        <v>500</v>
      </c>
      <c r="G298" s="99">
        <v>500</v>
      </c>
      <c r="H298" s="219">
        <v>500</v>
      </c>
    </row>
    <row r="299" spans="1:8" s="114" customFormat="1" ht="12.75" x14ac:dyDescent="0.2">
      <c r="A299" s="215"/>
      <c r="B299" s="610"/>
      <c r="C299" s="135" t="s">
        <v>127</v>
      </c>
      <c r="D299" s="186">
        <v>1150</v>
      </c>
      <c r="E299" s="336">
        <v>1150</v>
      </c>
      <c r="F299" s="96">
        <v>500</v>
      </c>
      <c r="G299" s="96">
        <v>500</v>
      </c>
      <c r="H299" s="218">
        <v>500</v>
      </c>
    </row>
    <row r="300" spans="1:8" s="130" customFormat="1" ht="12.75" customHeight="1" x14ac:dyDescent="0.2">
      <c r="A300" s="215"/>
      <c r="B300" s="611"/>
      <c r="C300" s="357" t="s">
        <v>228</v>
      </c>
      <c r="D300" s="142"/>
      <c r="E300" s="339"/>
      <c r="F300" s="131"/>
      <c r="G300" s="131"/>
      <c r="H300" s="225"/>
    </row>
    <row r="301" spans="1:8" s="130" customFormat="1" ht="12.75" customHeight="1" x14ac:dyDescent="0.2">
      <c r="A301" s="215"/>
      <c r="B301" s="611"/>
      <c r="C301" s="381" t="s">
        <v>278</v>
      </c>
      <c r="D301" s="390"/>
      <c r="E301" s="339">
        <v>650</v>
      </c>
      <c r="F301" s="131"/>
      <c r="G301" s="131"/>
      <c r="H301" s="225"/>
    </row>
    <row r="302" spans="1:8" s="130" customFormat="1" ht="12.75" customHeight="1" x14ac:dyDescent="0.2">
      <c r="A302" s="215"/>
      <c r="B302" s="611"/>
      <c r="C302" s="397" t="s">
        <v>215</v>
      </c>
      <c r="D302" s="390"/>
      <c r="E302" s="339">
        <v>500</v>
      </c>
      <c r="F302" s="131">
        <v>500</v>
      </c>
      <c r="G302" s="131">
        <v>500</v>
      </c>
      <c r="H302" s="225">
        <v>500</v>
      </c>
    </row>
    <row r="303" spans="1:8" s="114" customFormat="1" ht="12.75" x14ac:dyDescent="0.2">
      <c r="A303" s="215"/>
      <c r="B303" s="613" t="s">
        <v>53</v>
      </c>
      <c r="C303" s="113" t="s">
        <v>234</v>
      </c>
      <c r="D303" s="99">
        <v>4000</v>
      </c>
      <c r="E303" s="99">
        <v>2400</v>
      </c>
      <c r="F303" s="99">
        <v>3500</v>
      </c>
      <c r="G303" s="99">
        <v>3500</v>
      </c>
      <c r="H303" s="219">
        <v>3500</v>
      </c>
    </row>
    <row r="304" spans="1:8" x14ac:dyDescent="0.2">
      <c r="A304" s="215"/>
      <c r="B304" s="610"/>
      <c r="C304" s="135" t="s">
        <v>127</v>
      </c>
      <c r="D304" s="97">
        <v>4000</v>
      </c>
      <c r="E304" s="336">
        <v>2400</v>
      </c>
      <c r="F304" s="96">
        <v>3500</v>
      </c>
      <c r="G304" s="96">
        <v>3500</v>
      </c>
      <c r="H304" s="218">
        <v>3500</v>
      </c>
    </row>
    <row r="305" spans="1:8" s="130" customFormat="1" ht="12.75" customHeight="1" x14ac:dyDescent="0.2">
      <c r="A305" s="215"/>
      <c r="B305" s="611"/>
      <c r="C305" s="357" t="s">
        <v>228</v>
      </c>
      <c r="D305" s="142"/>
      <c r="E305" s="339"/>
      <c r="F305" s="131"/>
      <c r="G305" s="131"/>
      <c r="H305" s="225"/>
    </row>
    <row r="306" spans="1:8" s="130" customFormat="1" ht="12.75" customHeight="1" x14ac:dyDescent="0.2">
      <c r="A306" s="215"/>
      <c r="B306" s="611"/>
      <c r="C306" s="398" t="s">
        <v>463</v>
      </c>
      <c r="D306" s="390">
        <v>4000</v>
      </c>
      <c r="E306" s="391">
        <v>2400</v>
      </c>
      <c r="F306" s="379">
        <v>3500</v>
      </c>
      <c r="G306" s="379">
        <v>3500</v>
      </c>
      <c r="H306" s="392">
        <v>3500</v>
      </c>
    </row>
    <row r="307" spans="1:8" s="130" customFormat="1" ht="12.75" customHeight="1" x14ac:dyDescent="0.2">
      <c r="A307" s="215"/>
      <c r="B307" s="611"/>
      <c r="C307" s="357"/>
      <c r="D307" s="142"/>
      <c r="E307" s="339"/>
      <c r="F307" s="131"/>
      <c r="G307" s="131"/>
      <c r="H307" s="225"/>
    </row>
    <row r="308" spans="1:8" s="114" customFormat="1" ht="12.75" x14ac:dyDescent="0.2">
      <c r="A308" s="215"/>
      <c r="B308" s="613" t="s">
        <v>59</v>
      </c>
      <c r="C308" s="113" t="s">
        <v>237</v>
      </c>
      <c r="D308" s="99">
        <v>70000</v>
      </c>
      <c r="E308" s="99">
        <v>0</v>
      </c>
      <c r="F308" s="99">
        <v>0</v>
      </c>
      <c r="G308" s="99">
        <v>0</v>
      </c>
      <c r="H308" s="219">
        <v>0</v>
      </c>
    </row>
    <row r="309" spans="1:8" x14ac:dyDescent="0.2">
      <c r="A309" s="215"/>
      <c r="B309" s="614"/>
      <c r="C309" s="135" t="s">
        <v>127</v>
      </c>
      <c r="D309" s="97">
        <v>70000</v>
      </c>
      <c r="E309" s="336">
        <v>0</v>
      </c>
      <c r="F309" s="96">
        <v>0</v>
      </c>
      <c r="G309" s="96">
        <v>0</v>
      </c>
      <c r="H309" s="218">
        <v>0</v>
      </c>
    </row>
    <row r="310" spans="1:8" s="130" customFormat="1" ht="12.75" x14ac:dyDescent="0.2">
      <c r="A310" s="215"/>
      <c r="B310" s="614"/>
      <c r="C310" s="139"/>
      <c r="D310" s="140"/>
      <c r="E310" s="343"/>
      <c r="F310" s="141"/>
      <c r="G310" s="141"/>
      <c r="H310" s="231"/>
    </row>
    <row r="311" spans="1:8" s="114" customFormat="1" ht="12.75" x14ac:dyDescent="0.2">
      <c r="A311" s="215"/>
      <c r="B311" s="613" t="s">
        <v>62</v>
      </c>
      <c r="C311" s="143" t="s">
        <v>246</v>
      </c>
      <c r="D311" s="120">
        <v>4000</v>
      </c>
      <c r="E311" s="120">
        <v>9500</v>
      </c>
      <c r="F311" s="120">
        <v>6000</v>
      </c>
      <c r="G311" s="120">
        <v>6000</v>
      </c>
      <c r="H311" s="232">
        <v>6000</v>
      </c>
    </row>
    <row r="312" spans="1:8" x14ac:dyDescent="0.2">
      <c r="A312" s="215"/>
      <c r="B312" s="610"/>
      <c r="C312" s="135" t="s">
        <v>127</v>
      </c>
      <c r="D312" s="97">
        <v>4000</v>
      </c>
      <c r="E312" s="97">
        <v>9500</v>
      </c>
      <c r="F312" s="97">
        <v>6000</v>
      </c>
      <c r="G312" s="97">
        <v>6000</v>
      </c>
      <c r="H312" s="418">
        <v>6000</v>
      </c>
    </row>
    <row r="313" spans="1:8" s="130" customFormat="1" ht="12.75" customHeight="1" x14ac:dyDescent="0.2">
      <c r="A313" s="215"/>
      <c r="B313" s="611"/>
      <c r="C313" s="357" t="s">
        <v>228</v>
      </c>
      <c r="D313" s="142"/>
      <c r="E313" s="339"/>
      <c r="F313" s="131"/>
      <c r="G313" s="131"/>
      <c r="H313" s="225"/>
    </row>
    <row r="314" spans="1:8" s="130" customFormat="1" ht="12.75" x14ac:dyDescent="0.2">
      <c r="A314" s="215"/>
      <c r="B314" s="610"/>
      <c r="C314" s="381" t="s">
        <v>400</v>
      </c>
      <c r="D314" s="393">
        <v>500</v>
      </c>
      <c r="E314" s="394">
        <v>300</v>
      </c>
      <c r="F314" s="395">
        <v>300</v>
      </c>
      <c r="G314" s="395">
        <v>300</v>
      </c>
      <c r="H314" s="396">
        <v>300</v>
      </c>
    </row>
    <row r="315" spans="1:8" s="130" customFormat="1" ht="12.75" x14ac:dyDescent="0.2">
      <c r="A315" s="215"/>
      <c r="B315" s="610"/>
      <c r="C315" s="382" t="s">
        <v>279</v>
      </c>
      <c r="D315" s="393">
        <v>500</v>
      </c>
      <c r="E315" s="394">
        <v>700</v>
      </c>
      <c r="F315" s="395">
        <v>700</v>
      </c>
      <c r="G315" s="395">
        <v>700</v>
      </c>
      <c r="H315" s="396">
        <v>700</v>
      </c>
    </row>
    <row r="316" spans="1:8" s="130" customFormat="1" ht="12.75" x14ac:dyDescent="0.2">
      <c r="A316" s="215"/>
      <c r="B316" s="610"/>
      <c r="C316" s="382" t="s">
        <v>465</v>
      </c>
      <c r="D316" s="428"/>
      <c r="E316" s="394">
        <v>2500</v>
      </c>
      <c r="F316" s="395">
        <v>2500</v>
      </c>
      <c r="G316" s="395">
        <v>2500</v>
      </c>
      <c r="H316" s="396">
        <v>2500</v>
      </c>
    </row>
    <row r="317" spans="1:8" s="130" customFormat="1" ht="12.75" x14ac:dyDescent="0.2">
      <c r="A317" s="215"/>
      <c r="B317" s="610"/>
      <c r="C317" s="382" t="s">
        <v>466</v>
      </c>
      <c r="D317" s="428">
        <v>3000</v>
      </c>
      <c r="E317" s="394">
        <v>3500</v>
      </c>
      <c r="F317" s="395">
        <v>2500</v>
      </c>
      <c r="G317" s="395">
        <v>2500</v>
      </c>
      <c r="H317" s="396">
        <v>2500</v>
      </c>
    </row>
    <row r="318" spans="1:8" s="130" customFormat="1" ht="12.75" x14ac:dyDescent="0.2">
      <c r="A318" s="215"/>
      <c r="B318" s="610"/>
      <c r="C318" s="382" t="s">
        <v>401</v>
      </c>
      <c r="D318" s="393"/>
      <c r="E318" s="394">
        <v>1000</v>
      </c>
      <c r="F318" s="395"/>
      <c r="G318" s="395"/>
      <c r="H318" s="396"/>
    </row>
    <row r="319" spans="1:8" s="130" customFormat="1" ht="12.75" x14ac:dyDescent="0.2">
      <c r="A319" s="215"/>
      <c r="B319" s="610"/>
      <c r="C319" s="382" t="s">
        <v>402</v>
      </c>
      <c r="D319" s="428"/>
      <c r="E319" s="394">
        <v>500</v>
      </c>
      <c r="F319" s="395"/>
      <c r="G319" s="395"/>
      <c r="H319" s="396"/>
    </row>
    <row r="320" spans="1:8" s="130" customFormat="1" ht="12.75" x14ac:dyDescent="0.2">
      <c r="A320" s="215"/>
      <c r="B320" s="610"/>
      <c r="C320" s="382" t="s">
        <v>467</v>
      </c>
      <c r="D320" s="428"/>
      <c r="E320" s="394">
        <v>500</v>
      </c>
      <c r="F320" s="395"/>
      <c r="G320" s="395"/>
      <c r="H320" s="396"/>
    </row>
    <row r="321" spans="1:8" s="130" customFormat="1" ht="12.75" x14ac:dyDescent="0.2">
      <c r="A321" s="215"/>
      <c r="B321" s="610"/>
      <c r="C321" s="382" t="s">
        <v>403</v>
      </c>
      <c r="D321" s="428"/>
      <c r="E321" s="394">
        <v>500</v>
      </c>
      <c r="F321" s="395"/>
      <c r="G321" s="395"/>
      <c r="H321" s="396"/>
    </row>
    <row r="322" spans="1:8" s="130" customFormat="1" ht="12.75" x14ac:dyDescent="0.2">
      <c r="A322" s="215"/>
      <c r="B322" s="610"/>
      <c r="C322" s="382" t="s">
        <v>310</v>
      </c>
      <c r="D322" s="393"/>
      <c r="E322" s="394"/>
      <c r="F322" s="395"/>
      <c r="G322" s="395"/>
      <c r="H322" s="396"/>
    </row>
    <row r="323" spans="1:8" s="114" customFormat="1" ht="12.75" x14ac:dyDescent="0.2">
      <c r="A323" s="215"/>
      <c r="B323" s="613" t="s">
        <v>222</v>
      </c>
      <c r="C323" s="143" t="s">
        <v>311</v>
      </c>
      <c r="D323" s="120">
        <v>65</v>
      </c>
      <c r="E323" s="120">
        <v>200</v>
      </c>
      <c r="F323" s="120">
        <v>100</v>
      </c>
      <c r="G323" s="120">
        <v>100</v>
      </c>
      <c r="H323" s="232">
        <v>100</v>
      </c>
    </row>
    <row r="324" spans="1:8" ht="12" thickBot="1" x14ac:dyDescent="0.25">
      <c r="A324" s="215"/>
      <c r="B324" s="610"/>
      <c r="C324" s="135" t="s">
        <v>312</v>
      </c>
      <c r="D324" s="97">
        <v>65</v>
      </c>
      <c r="E324" s="394">
        <v>200</v>
      </c>
      <c r="F324" s="395">
        <v>100</v>
      </c>
      <c r="G324" s="395">
        <v>100</v>
      </c>
      <c r="H324" s="396">
        <v>100</v>
      </c>
    </row>
    <row r="325" spans="1:8" s="86" customFormat="1" ht="12" thickBot="1" x14ac:dyDescent="0.25">
      <c r="A325" s="213">
        <v>923</v>
      </c>
      <c r="B325" s="87" t="s">
        <v>16</v>
      </c>
      <c r="C325" s="88" t="s">
        <v>129</v>
      </c>
      <c r="D325" s="89">
        <v>231816.99999999997</v>
      </c>
      <c r="E325" s="89">
        <v>300946.40000000002</v>
      </c>
      <c r="F325" s="89">
        <v>300000</v>
      </c>
      <c r="G325" s="89">
        <v>300000</v>
      </c>
      <c r="H325" s="214">
        <v>120000</v>
      </c>
    </row>
    <row r="326" spans="1:8" x14ac:dyDescent="0.2">
      <c r="A326" s="215"/>
      <c r="B326" s="623" t="s">
        <v>14</v>
      </c>
      <c r="C326" s="136" t="s">
        <v>109</v>
      </c>
      <c r="D326" s="99">
        <v>0</v>
      </c>
      <c r="E326" s="99">
        <v>0</v>
      </c>
      <c r="F326" s="401" t="s">
        <v>16</v>
      </c>
      <c r="G326" s="401" t="s">
        <v>16</v>
      </c>
      <c r="H326" s="419" t="s">
        <v>16</v>
      </c>
    </row>
    <row r="327" spans="1:8" x14ac:dyDescent="0.2">
      <c r="A327" s="215"/>
      <c r="B327" s="623"/>
      <c r="C327" s="345"/>
      <c r="D327" s="429"/>
      <c r="E327" s="358"/>
      <c r="F327" s="346"/>
      <c r="G327" s="346"/>
      <c r="H327" s="347"/>
    </row>
    <row r="328" spans="1:8" s="125" customFormat="1" ht="12.75" x14ac:dyDescent="0.2">
      <c r="A328" s="215"/>
      <c r="B328" s="613" t="s">
        <v>21</v>
      </c>
      <c r="C328" s="113" t="s">
        <v>112</v>
      </c>
      <c r="D328" s="111">
        <v>25505.03</v>
      </c>
      <c r="E328" s="111">
        <v>9045</v>
      </c>
      <c r="F328" s="401" t="s">
        <v>16</v>
      </c>
      <c r="G328" s="401" t="s">
        <v>16</v>
      </c>
      <c r="H328" s="419" t="s">
        <v>16</v>
      </c>
    </row>
    <row r="329" spans="1:8" s="125" customFormat="1" ht="12.75" x14ac:dyDescent="0.2">
      <c r="A329" s="215"/>
      <c r="B329" s="632"/>
      <c r="C329" s="581" t="s">
        <v>469</v>
      </c>
      <c r="D329" s="430"/>
      <c r="E329" s="394">
        <v>1000</v>
      </c>
      <c r="F329" s="395"/>
      <c r="G329" s="395"/>
      <c r="H329" s="396"/>
    </row>
    <row r="330" spans="1:8" ht="22.5" x14ac:dyDescent="0.2">
      <c r="A330" s="215"/>
      <c r="B330" s="633"/>
      <c r="C330" s="581" t="s">
        <v>470</v>
      </c>
      <c r="D330" s="588">
        <v>600</v>
      </c>
      <c r="E330" s="589">
        <v>600</v>
      </c>
      <c r="F330" s="379"/>
      <c r="G330" s="379"/>
      <c r="H330" s="392"/>
    </row>
    <row r="331" spans="1:8" x14ac:dyDescent="0.2">
      <c r="A331" s="215"/>
      <c r="B331" s="633"/>
      <c r="C331" s="581" t="s">
        <v>471</v>
      </c>
      <c r="D331" s="588"/>
      <c r="E331" s="589">
        <v>1000</v>
      </c>
      <c r="F331" s="379"/>
      <c r="G331" s="379"/>
      <c r="H331" s="392"/>
    </row>
    <row r="332" spans="1:8" s="125" customFormat="1" ht="12.75" x14ac:dyDescent="0.2">
      <c r="A332" s="215"/>
      <c r="B332" s="615"/>
      <c r="C332" s="581" t="s">
        <v>282</v>
      </c>
      <c r="D332" s="588">
        <v>360</v>
      </c>
      <c r="E332" s="589">
        <v>360</v>
      </c>
      <c r="F332" s="395"/>
      <c r="G332" s="395"/>
      <c r="H332" s="396"/>
    </row>
    <row r="333" spans="1:8" s="125" customFormat="1" ht="12.75" x14ac:dyDescent="0.2">
      <c r="A333" s="215"/>
      <c r="B333" s="615"/>
      <c r="C333" s="581" t="s">
        <v>283</v>
      </c>
      <c r="D333" s="588">
        <v>80</v>
      </c>
      <c r="E333" s="589">
        <v>80</v>
      </c>
      <c r="F333" s="395"/>
      <c r="G333" s="395"/>
      <c r="H333" s="396"/>
    </row>
    <row r="334" spans="1:8" x14ac:dyDescent="0.2">
      <c r="A334" s="215"/>
      <c r="B334" s="633"/>
      <c r="C334" s="581" t="s">
        <v>472</v>
      </c>
      <c r="D334" s="588">
        <v>225</v>
      </c>
      <c r="E334" s="589">
        <v>1200</v>
      </c>
      <c r="F334" s="379"/>
      <c r="G334" s="379"/>
      <c r="H334" s="392"/>
    </row>
    <row r="335" spans="1:8" ht="22.5" x14ac:dyDescent="0.2">
      <c r="A335" s="215"/>
      <c r="B335" s="633"/>
      <c r="C335" s="581" t="s">
        <v>473</v>
      </c>
      <c r="D335" s="588">
        <v>212.05</v>
      </c>
      <c r="E335" s="589">
        <v>150</v>
      </c>
      <c r="F335" s="379"/>
      <c r="G335" s="379"/>
      <c r="H335" s="392"/>
    </row>
    <row r="336" spans="1:8" ht="22.5" x14ac:dyDescent="0.2">
      <c r="A336" s="215"/>
      <c r="B336" s="633"/>
      <c r="C336" s="581" t="s">
        <v>474</v>
      </c>
      <c r="D336" s="588">
        <v>419.07</v>
      </c>
      <c r="E336" s="589">
        <v>450</v>
      </c>
      <c r="F336" s="379"/>
      <c r="G336" s="379"/>
      <c r="H336" s="392"/>
    </row>
    <row r="337" spans="1:8" s="125" customFormat="1" ht="12.75" x14ac:dyDescent="0.2">
      <c r="A337" s="215"/>
      <c r="B337" s="615"/>
      <c r="C337" s="581" t="s">
        <v>475</v>
      </c>
      <c r="D337" s="588">
        <v>160</v>
      </c>
      <c r="E337" s="589">
        <v>80</v>
      </c>
      <c r="F337" s="395"/>
      <c r="G337" s="395"/>
      <c r="H337" s="396"/>
    </row>
    <row r="338" spans="1:8" x14ac:dyDescent="0.2">
      <c r="A338" s="215"/>
      <c r="B338" s="633"/>
      <c r="C338" s="581" t="s">
        <v>476</v>
      </c>
      <c r="D338" s="588">
        <v>104.8</v>
      </c>
      <c r="E338" s="589">
        <v>1800</v>
      </c>
      <c r="F338" s="379"/>
      <c r="G338" s="379"/>
      <c r="H338" s="392"/>
    </row>
    <row r="339" spans="1:8" ht="22.5" x14ac:dyDescent="0.2">
      <c r="A339" s="215"/>
      <c r="B339" s="633"/>
      <c r="C339" s="581" t="s">
        <v>477</v>
      </c>
      <c r="D339" s="588">
        <v>48.8</v>
      </c>
      <c r="E339" s="589">
        <v>410</v>
      </c>
      <c r="F339" s="379"/>
      <c r="G339" s="379"/>
      <c r="H339" s="392"/>
    </row>
    <row r="340" spans="1:8" s="125" customFormat="1" ht="22.5" x14ac:dyDescent="0.2">
      <c r="A340" s="215"/>
      <c r="B340" s="615"/>
      <c r="C340" s="581" t="s">
        <v>478</v>
      </c>
      <c r="D340" s="588">
        <v>9.5</v>
      </c>
      <c r="E340" s="589">
        <v>20</v>
      </c>
      <c r="F340" s="395"/>
      <c r="G340" s="395"/>
      <c r="H340" s="396"/>
    </row>
    <row r="341" spans="1:8" s="125" customFormat="1" ht="22.5" x14ac:dyDescent="0.2">
      <c r="A341" s="215"/>
      <c r="B341" s="615"/>
      <c r="C341" s="581" t="s">
        <v>479</v>
      </c>
      <c r="D341" s="588"/>
      <c r="E341" s="589">
        <v>100</v>
      </c>
      <c r="F341" s="395"/>
      <c r="G341" s="395"/>
      <c r="H341" s="396"/>
    </row>
    <row r="342" spans="1:8" x14ac:dyDescent="0.2">
      <c r="A342" s="215"/>
      <c r="B342" s="633"/>
      <c r="C342" s="581" t="s">
        <v>480</v>
      </c>
      <c r="D342" s="588"/>
      <c r="E342" s="589">
        <v>100</v>
      </c>
      <c r="F342" s="379"/>
      <c r="G342" s="379"/>
      <c r="H342" s="392"/>
    </row>
    <row r="343" spans="1:8" x14ac:dyDescent="0.2">
      <c r="A343" s="215"/>
      <c r="B343" s="633"/>
      <c r="C343" s="581" t="s">
        <v>481</v>
      </c>
      <c r="D343" s="588"/>
      <c r="E343" s="589">
        <v>195</v>
      </c>
      <c r="F343" s="379"/>
      <c r="G343" s="379"/>
      <c r="H343" s="392"/>
    </row>
    <row r="344" spans="1:8" x14ac:dyDescent="0.2">
      <c r="A344" s="215"/>
      <c r="B344" s="633"/>
      <c r="C344" s="590" t="s">
        <v>482</v>
      </c>
      <c r="D344" s="588"/>
      <c r="E344" s="589">
        <v>1500</v>
      </c>
      <c r="F344" s="379"/>
      <c r="G344" s="379"/>
      <c r="H344" s="392"/>
    </row>
    <row r="345" spans="1:8" s="100" customFormat="1" ht="12.75" x14ac:dyDescent="0.2">
      <c r="A345" s="215"/>
      <c r="B345" s="623" t="s">
        <v>23</v>
      </c>
      <c r="C345" s="136" t="s">
        <v>113</v>
      </c>
      <c r="D345" s="99">
        <v>0</v>
      </c>
      <c r="E345" s="99">
        <v>0</v>
      </c>
      <c r="F345" s="401" t="s">
        <v>16</v>
      </c>
      <c r="G345" s="401" t="s">
        <v>16</v>
      </c>
      <c r="H345" s="419" t="s">
        <v>16</v>
      </c>
    </row>
    <row r="346" spans="1:8" s="125" customFormat="1" ht="12.75" x14ac:dyDescent="0.2">
      <c r="A346" s="215"/>
      <c r="B346" s="610"/>
      <c r="C346" s="314" t="s">
        <v>313</v>
      </c>
      <c r="D346" s="431">
        <v>0</v>
      </c>
      <c r="E346" s="394">
        <v>0</v>
      </c>
      <c r="F346" s="93"/>
      <c r="G346" s="93"/>
      <c r="H346" s="217"/>
    </row>
    <row r="347" spans="1:8" s="100" customFormat="1" ht="12.75" x14ac:dyDescent="0.2">
      <c r="A347" s="215"/>
      <c r="B347" s="623" t="s">
        <v>27</v>
      </c>
      <c r="C347" s="136" t="s">
        <v>115</v>
      </c>
      <c r="D347" s="99">
        <v>667</v>
      </c>
      <c r="E347" s="99">
        <v>2707</v>
      </c>
      <c r="F347" s="401" t="s">
        <v>16</v>
      </c>
      <c r="G347" s="401" t="s">
        <v>16</v>
      </c>
      <c r="H347" s="419" t="s">
        <v>16</v>
      </c>
    </row>
    <row r="348" spans="1:8" s="125" customFormat="1" ht="12.75" x14ac:dyDescent="0.2">
      <c r="A348" s="215"/>
      <c r="B348" s="610"/>
      <c r="C348" s="583" t="s">
        <v>483</v>
      </c>
      <c r="D348" s="431"/>
      <c r="E348" s="394">
        <v>1000</v>
      </c>
      <c r="F348" s="93"/>
      <c r="G348" s="93"/>
      <c r="H348" s="217"/>
    </row>
    <row r="349" spans="1:8" s="125" customFormat="1" ht="12.75" x14ac:dyDescent="0.2">
      <c r="A349" s="215"/>
      <c r="B349" s="610"/>
      <c r="C349" s="584" t="s">
        <v>484</v>
      </c>
      <c r="D349" s="431"/>
      <c r="E349" s="394">
        <v>1500</v>
      </c>
      <c r="F349" s="93"/>
      <c r="G349" s="93"/>
      <c r="H349" s="217"/>
    </row>
    <row r="350" spans="1:8" s="125" customFormat="1" ht="12.75" x14ac:dyDescent="0.2">
      <c r="A350" s="215"/>
      <c r="B350" s="610"/>
      <c r="C350" s="584" t="s">
        <v>485</v>
      </c>
      <c r="D350" s="431"/>
      <c r="E350" s="394">
        <v>40</v>
      </c>
      <c r="F350" s="93"/>
      <c r="G350" s="93"/>
      <c r="H350" s="217"/>
    </row>
    <row r="351" spans="1:8" s="125" customFormat="1" ht="22.5" x14ac:dyDescent="0.2">
      <c r="A351" s="215"/>
      <c r="B351" s="610"/>
      <c r="C351" s="583" t="s">
        <v>284</v>
      </c>
      <c r="D351" s="430">
        <v>167</v>
      </c>
      <c r="E351" s="394">
        <v>167</v>
      </c>
      <c r="F351" s="93"/>
      <c r="G351" s="93"/>
      <c r="H351" s="217"/>
    </row>
    <row r="352" spans="1:8" s="145" customFormat="1" ht="12.75" x14ac:dyDescent="0.2">
      <c r="A352" s="215"/>
      <c r="B352" s="623" t="s">
        <v>31</v>
      </c>
      <c r="C352" s="144" t="s">
        <v>128</v>
      </c>
      <c r="D352" s="137">
        <v>3771.62</v>
      </c>
      <c r="E352" s="137">
        <v>4273.6000000000004</v>
      </c>
      <c r="F352" s="401" t="s">
        <v>16</v>
      </c>
      <c r="G352" s="401" t="s">
        <v>16</v>
      </c>
      <c r="H352" s="419" t="s">
        <v>16</v>
      </c>
    </row>
    <row r="353" spans="1:8" s="125" customFormat="1" ht="22.5" x14ac:dyDescent="0.2">
      <c r="A353" s="215"/>
      <c r="B353" s="610"/>
      <c r="C353" s="300" t="s">
        <v>486</v>
      </c>
      <c r="D353" s="430">
        <v>1571.11</v>
      </c>
      <c r="E353" s="394">
        <v>2073.08</v>
      </c>
      <c r="F353" s="395"/>
      <c r="G353" s="395"/>
      <c r="H353" s="396"/>
    </row>
    <row r="354" spans="1:8" s="125" customFormat="1" ht="22.5" x14ac:dyDescent="0.2">
      <c r="A354" s="215"/>
      <c r="B354" s="610"/>
      <c r="C354" s="300" t="s">
        <v>487</v>
      </c>
      <c r="D354" s="430">
        <v>184.51</v>
      </c>
      <c r="E354" s="394">
        <v>184.52</v>
      </c>
      <c r="F354" s="395"/>
      <c r="G354" s="395"/>
      <c r="H354" s="396"/>
    </row>
    <row r="355" spans="1:8" s="125" customFormat="1" ht="12.75" x14ac:dyDescent="0.2">
      <c r="A355" s="215"/>
      <c r="B355" s="610"/>
      <c r="C355" s="586" t="s">
        <v>488</v>
      </c>
      <c r="D355" s="430">
        <v>117</v>
      </c>
      <c r="E355" s="394">
        <v>117</v>
      </c>
      <c r="F355" s="395"/>
      <c r="G355" s="395"/>
      <c r="H355" s="396"/>
    </row>
    <row r="356" spans="1:8" s="125" customFormat="1" ht="12.75" x14ac:dyDescent="0.2">
      <c r="A356" s="215"/>
      <c r="B356" s="610"/>
      <c r="C356" s="586" t="s">
        <v>489</v>
      </c>
      <c r="D356" s="430">
        <v>1899</v>
      </c>
      <c r="E356" s="394">
        <v>1899</v>
      </c>
      <c r="F356" s="395"/>
      <c r="G356" s="395"/>
      <c r="H356" s="396"/>
    </row>
    <row r="357" spans="1:8" s="147" customFormat="1" ht="12.75" x14ac:dyDescent="0.2">
      <c r="A357" s="215"/>
      <c r="B357" s="634" t="s">
        <v>34</v>
      </c>
      <c r="C357" s="146" t="s">
        <v>118</v>
      </c>
      <c r="D357" s="137">
        <v>44977.5</v>
      </c>
      <c r="E357" s="137">
        <v>90097.5</v>
      </c>
      <c r="F357" s="401" t="s">
        <v>16</v>
      </c>
      <c r="G357" s="401" t="s">
        <v>16</v>
      </c>
      <c r="H357" s="419" t="s">
        <v>16</v>
      </c>
    </row>
    <row r="358" spans="1:8" s="125" customFormat="1" ht="22.5" x14ac:dyDescent="0.2">
      <c r="A358" s="215"/>
      <c r="B358" s="610"/>
      <c r="C358" s="585" t="s">
        <v>281</v>
      </c>
      <c r="D358" s="430">
        <v>477.5</v>
      </c>
      <c r="E358" s="582">
        <v>477.5</v>
      </c>
      <c r="F358" s="395"/>
      <c r="G358" s="395"/>
      <c r="H358" s="396"/>
    </row>
    <row r="359" spans="1:8" ht="22.5" x14ac:dyDescent="0.2">
      <c r="A359" s="215"/>
      <c r="B359" s="611"/>
      <c r="C359" s="585" t="s">
        <v>490</v>
      </c>
      <c r="D359" s="430">
        <v>0</v>
      </c>
      <c r="E359" s="582">
        <v>5000</v>
      </c>
      <c r="F359" s="96"/>
      <c r="G359" s="96"/>
      <c r="H359" s="218"/>
    </row>
    <row r="360" spans="1:8" s="125" customFormat="1" ht="12.75" x14ac:dyDescent="0.2">
      <c r="A360" s="215"/>
      <c r="B360" s="610"/>
      <c r="C360" s="585" t="s">
        <v>491</v>
      </c>
      <c r="D360" s="430"/>
      <c r="E360" s="582">
        <v>5000</v>
      </c>
      <c r="F360" s="395"/>
      <c r="G360" s="395"/>
      <c r="H360" s="396"/>
    </row>
    <row r="361" spans="1:8" x14ac:dyDescent="0.2">
      <c r="A361" s="215"/>
      <c r="B361" s="611"/>
      <c r="C361" s="585" t="s">
        <v>285</v>
      </c>
      <c r="D361" s="430"/>
      <c r="E361" s="582">
        <v>7000</v>
      </c>
      <c r="F361" s="96"/>
      <c r="G361" s="96"/>
      <c r="H361" s="218"/>
    </row>
    <row r="362" spans="1:8" s="125" customFormat="1" ht="22.5" x14ac:dyDescent="0.2">
      <c r="A362" s="215"/>
      <c r="B362" s="610"/>
      <c r="C362" s="585" t="s">
        <v>492</v>
      </c>
      <c r="D362" s="430"/>
      <c r="E362" s="582">
        <v>5000</v>
      </c>
      <c r="F362" s="395"/>
      <c r="G362" s="395"/>
      <c r="H362" s="396"/>
    </row>
    <row r="363" spans="1:8" x14ac:dyDescent="0.2">
      <c r="A363" s="215"/>
      <c r="B363" s="611"/>
      <c r="C363" s="585" t="s">
        <v>286</v>
      </c>
      <c r="D363" s="430"/>
      <c r="E363" s="582">
        <v>10000</v>
      </c>
      <c r="F363" s="96"/>
      <c r="G363" s="96"/>
      <c r="H363" s="218"/>
    </row>
    <row r="364" spans="1:8" s="125" customFormat="1" ht="12.75" x14ac:dyDescent="0.2">
      <c r="A364" s="215"/>
      <c r="B364" s="610"/>
      <c r="C364" s="585" t="s">
        <v>493</v>
      </c>
      <c r="D364" s="430"/>
      <c r="E364" s="582">
        <v>15000</v>
      </c>
      <c r="F364" s="395"/>
      <c r="G364" s="395"/>
      <c r="H364" s="396"/>
    </row>
    <row r="365" spans="1:8" x14ac:dyDescent="0.2">
      <c r="A365" s="215"/>
      <c r="B365" s="611"/>
      <c r="C365" s="585" t="s">
        <v>494</v>
      </c>
      <c r="D365" s="430"/>
      <c r="E365" s="582">
        <v>1500</v>
      </c>
      <c r="F365" s="96"/>
      <c r="G365" s="96"/>
      <c r="H365" s="218"/>
    </row>
    <row r="366" spans="1:8" s="125" customFormat="1" ht="12.75" x14ac:dyDescent="0.2">
      <c r="A366" s="215"/>
      <c r="B366" s="610"/>
      <c r="C366" s="585" t="s">
        <v>495</v>
      </c>
      <c r="D366" s="430"/>
      <c r="E366" s="582">
        <v>4000</v>
      </c>
      <c r="F366" s="395"/>
      <c r="G366" s="395"/>
      <c r="H366" s="396"/>
    </row>
    <row r="367" spans="1:8" x14ac:dyDescent="0.2">
      <c r="A367" s="215"/>
      <c r="B367" s="611"/>
      <c r="C367" s="585" t="s">
        <v>496</v>
      </c>
      <c r="D367" s="430"/>
      <c r="E367" s="582">
        <v>11000</v>
      </c>
      <c r="F367" s="96"/>
      <c r="G367" s="96"/>
      <c r="H367" s="218"/>
    </row>
    <row r="368" spans="1:8" s="125" customFormat="1" ht="22.5" x14ac:dyDescent="0.2">
      <c r="A368" s="215"/>
      <c r="B368" s="610"/>
      <c r="C368" s="585" t="s">
        <v>497</v>
      </c>
      <c r="D368" s="430"/>
      <c r="E368" s="582">
        <v>10300</v>
      </c>
      <c r="F368" s="395"/>
      <c r="G368" s="395"/>
      <c r="H368" s="396"/>
    </row>
    <row r="369" spans="1:8" x14ac:dyDescent="0.2">
      <c r="A369" s="215"/>
      <c r="B369" s="611"/>
      <c r="C369" s="585" t="s">
        <v>498</v>
      </c>
      <c r="D369" s="430"/>
      <c r="E369" s="582">
        <v>300</v>
      </c>
      <c r="F369" s="96"/>
      <c r="G369" s="96"/>
      <c r="H369" s="218"/>
    </row>
    <row r="370" spans="1:8" s="125" customFormat="1" ht="12.75" x14ac:dyDescent="0.2">
      <c r="A370" s="215"/>
      <c r="B370" s="610"/>
      <c r="C370" s="585" t="s">
        <v>499</v>
      </c>
      <c r="D370" s="430"/>
      <c r="E370" s="582">
        <v>10000</v>
      </c>
      <c r="F370" s="395"/>
      <c r="G370" s="395"/>
      <c r="H370" s="396"/>
    </row>
    <row r="371" spans="1:8" ht="22.5" x14ac:dyDescent="0.2">
      <c r="A371" s="215"/>
      <c r="B371" s="611"/>
      <c r="C371" s="585" t="s">
        <v>500</v>
      </c>
      <c r="D371" s="430"/>
      <c r="E371" s="582">
        <v>2000</v>
      </c>
      <c r="F371" s="96"/>
      <c r="G371" s="96"/>
      <c r="H371" s="218"/>
    </row>
    <row r="372" spans="1:8" s="125" customFormat="1" ht="22.5" x14ac:dyDescent="0.2">
      <c r="A372" s="215"/>
      <c r="B372" s="610"/>
      <c r="C372" s="585" t="s">
        <v>501</v>
      </c>
      <c r="D372" s="430"/>
      <c r="E372" s="582">
        <v>420</v>
      </c>
      <c r="F372" s="395"/>
      <c r="G372" s="395"/>
      <c r="H372" s="396"/>
    </row>
    <row r="373" spans="1:8" x14ac:dyDescent="0.2">
      <c r="A373" s="215"/>
      <c r="B373" s="611"/>
      <c r="C373" s="585" t="s">
        <v>502</v>
      </c>
      <c r="D373" s="430"/>
      <c r="E373" s="582">
        <v>3100</v>
      </c>
      <c r="F373" s="96"/>
      <c r="G373" s="96"/>
      <c r="H373" s="218"/>
    </row>
    <row r="374" spans="1:8" s="100" customFormat="1" ht="12.75" x14ac:dyDescent="0.2">
      <c r="A374" s="215"/>
      <c r="B374" s="635" t="s">
        <v>37</v>
      </c>
      <c r="C374" s="98" t="s">
        <v>130</v>
      </c>
      <c r="D374" s="137">
        <v>4361.3100000000004</v>
      </c>
      <c r="E374" s="137">
        <v>337</v>
      </c>
      <c r="F374" s="401" t="s">
        <v>16</v>
      </c>
      <c r="G374" s="401" t="s">
        <v>16</v>
      </c>
      <c r="H374" s="419" t="s">
        <v>16</v>
      </c>
    </row>
    <row r="375" spans="1:8" s="125" customFormat="1" ht="12.75" x14ac:dyDescent="0.2">
      <c r="A375" s="215"/>
      <c r="B375" s="610"/>
      <c r="C375" s="586" t="s">
        <v>503</v>
      </c>
      <c r="D375" s="431">
        <v>1500</v>
      </c>
      <c r="E375" s="394">
        <v>150</v>
      </c>
      <c r="F375" s="93"/>
      <c r="G375" s="93"/>
      <c r="H375" s="217"/>
    </row>
    <row r="376" spans="1:8" s="125" customFormat="1" ht="12.75" x14ac:dyDescent="0.2">
      <c r="A376" s="215"/>
      <c r="B376" s="610"/>
      <c r="C376" s="587" t="s">
        <v>504</v>
      </c>
      <c r="D376" s="431">
        <v>1877</v>
      </c>
      <c r="E376" s="394">
        <v>187</v>
      </c>
      <c r="F376" s="93"/>
      <c r="G376" s="93"/>
      <c r="H376" s="217"/>
    </row>
    <row r="377" spans="1:8" s="100" customFormat="1" ht="12.75" x14ac:dyDescent="0.2">
      <c r="A377" s="215"/>
      <c r="B377" s="634" t="s">
        <v>40</v>
      </c>
      <c r="C377" s="98" t="s">
        <v>131</v>
      </c>
      <c r="D377" s="137">
        <v>0</v>
      </c>
      <c r="E377" s="137">
        <v>150</v>
      </c>
      <c r="F377" s="401" t="s">
        <v>16</v>
      </c>
      <c r="G377" s="401" t="s">
        <v>16</v>
      </c>
      <c r="H377" s="419" t="s">
        <v>16</v>
      </c>
    </row>
    <row r="378" spans="1:8" s="125" customFormat="1" ht="22.5" x14ac:dyDescent="0.2">
      <c r="A378" s="215"/>
      <c r="B378" s="610"/>
      <c r="C378" s="586" t="s">
        <v>505</v>
      </c>
      <c r="D378" s="430"/>
      <c r="E378" s="394">
        <v>150</v>
      </c>
      <c r="F378" s="395"/>
      <c r="G378" s="395"/>
      <c r="H378" s="396"/>
    </row>
    <row r="379" spans="1:8" s="100" customFormat="1" ht="12.75" x14ac:dyDescent="0.2">
      <c r="A379" s="215"/>
      <c r="B379" s="634" t="s">
        <v>44</v>
      </c>
      <c r="C379" s="98" t="s">
        <v>132</v>
      </c>
      <c r="D379" s="137">
        <v>0</v>
      </c>
      <c r="E379" s="137">
        <v>1500</v>
      </c>
      <c r="F379" s="401" t="s">
        <v>16</v>
      </c>
      <c r="G379" s="401" t="s">
        <v>16</v>
      </c>
      <c r="H379" s="419" t="s">
        <v>16</v>
      </c>
    </row>
    <row r="380" spans="1:8" s="125" customFormat="1" ht="12.75" x14ac:dyDescent="0.2">
      <c r="A380" s="215"/>
      <c r="B380" s="610"/>
      <c r="C380" s="586" t="s">
        <v>506</v>
      </c>
      <c r="D380" s="432"/>
      <c r="E380" s="394">
        <v>1500</v>
      </c>
      <c r="F380" s="399"/>
      <c r="G380" s="399"/>
      <c r="H380" s="400"/>
    </row>
    <row r="381" spans="1:8" s="100" customFormat="1" ht="12.75" x14ac:dyDescent="0.2">
      <c r="A381" s="215"/>
      <c r="B381" s="623" t="s">
        <v>53</v>
      </c>
      <c r="C381" s="136" t="s">
        <v>234</v>
      </c>
      <c r="D381" s="137">
        <v>0</v>
      </c>
      <c r="E381" s="137">
        <v>0</v>
      </c>
      <c r="F381" s="401" t="s">
        <v>16</v>
      </c>
      <c r="G381" s="401" t="s">
        <v>16</v>
      </c>
      <c r="H381" s="419" t="s">
        <v>16</v>
      </c>
    </row>
    <row r="382" spans="1:8" s="125" customFormat="1" ht="12.75" x14ac:dyDescent="0.2">
      <c r="A382" s="215"/>
      <c r="B382" s="610"/>
      <c r="C382" s="348"/>
      <c r="D382" s="431"/>
      <c r="E382" s="337"/>
      <c r="F382" s="93"/>
      <c r="G382" s="93"/>
      <c r="H382" s="217"/>
    </row>
    <row r="383" spans="1:8" s="100" customFormat="1" ht="12.75" x14ac:dyDescent="0.2">
      <c r="A383" s="215"/>
      <c r="B383" s="634" t="s">
        <v>59</v>
      </c>
      <c r="C383" s="136" t="s">
        <v>237</v>
      </c>
      <c r="D383" s="137">
        <v>152534.53999999998</v>
      </c>
      <c r="E383" s="137">
        <v>192836.3</v>
      </c>
      <c r="F383" s="401" t="s">
        <v>16</v>
      </c>
      <c r="G383" s="401" t="s">
        <v>16</v>
      </c>
      <c r="H383" s="419" t="s">
        <v>16</v>
      </c>
    </row>
    <row r="384" spans="1:8" s="125" customFormat="1" ht="22.5" x14ac:dyDescent="0.2">
      <c r="A384" s="215"/>
      <c r="B384" s="610"/>
      <c r="C384" s="586" t="s">
        <v>507</v>
      </c>
      <c r="D384" s="431">
        <v>12612.56</v>
      </c>
      <c r="E384" s="591">
        <v>1600</v>
      </c>
      <c r="F384" s="93"/>
      <c r="G384" s="93"/>
      <c r="H384" s="217"/>
    </row>
    <row r="385" spans="1:8" ht="22.5" x14ac:dyDescent="0.2">
      <c r="A385" s="215"/>
      <c r="B385" s="611"/>
      <c r="C385" s="586" t="s">
        <v>508</v>
      </c>
      <c r="D385" s="431">
        <v>5700</v>
      </c>
      <c r="E385" s="591">
        <v>12340</v>
      </c>
      <c r="F385" s="96"/>
      <c r="G385" s="96"/>
      <c r="H385" s="218"/>
    </row>
    <row r="386" spans="1:8" x14ac:dyDescent="0.2">
      <c r="A386" s="215"/>
      <c r="B386" s="611"/>
      <c r="C386" s="586" t="s">
        <v>509</v>
      </c>
      <c r="D386" s="431">
        <v>500</v>
      </c>
      <c r="E386" s="591">
        <v>300.5</v>
      </c>
      <c r="F386" s="96"/>
      <c r="G386" s="96"/>
      <c r="H386" s="218"/>
    </row>
    <row r="387" spans="1:8" s="125" customFormat="1" ht="22.5" x14ac:dyDescent="0.2">
      <c r="A387" s="215"/>
      <c r="B387" s="610"/>
      <c r="C387" s="586" t="s">
        <v>510</v>
      </c>
      <c r="D387" s="431"/>
      <c r="E387" s="591">
        <v>45</v>
      </c>
      <c r="F387" s="93"/>
      <c r="G387" s="93"/>
      <c r="H387" s="217"/>
    </row>
    <row r="388" spans="1:8" s="125" customFormat="1" ht="22.5" x14ac:dyDescent="0.2">
      <c r="A388" s="215"/>
      <c r="B388" s="610"/>
      <c r="C388" s="586" t="s">
        <v>511</v>
      </c>
      <c r="D388" s="431"/>
      <c r="E388" s="591">
        <v>25</v>
      </c>
      <c r="F388" s="93"/>
      <c r="G388" s="93"/>
      <c r="H388" s="217"/>
    </row>
    <row r="389" spans="1:8" s="125" customFormat="1" ht="22.5" x14ac:dyDescent="0.2">
      <c r="A389" s="215"/>
      <c r="B389" s="610"/>
      <c r="C389" s="586" t="s">
        <v>512</v>
      </c>
      <c r="D389" s="431"/>
      <c r="E389" s="591">
        <v>25</v>
      </c>
      <c r="F389" s="93"/>
      <c r="G389" s="93"/>
      <c r="H389" s="217"/>
    </row>
    <row r="390" spans="1:8" ht="22.5" x14ac:dyDescent="0.2">
      <c r="A390" s="215"/>
      <c r="B390" s="611"/>
      <c r="C390" s="586" t="s">
        <v>513</v>
      </c>
      <c r="D390" s="431"/>
      <c r="E390" s="591">
        <v>45</v>
      </c>
      <c r="F390" s="96"/>
      <c r="G390" s="96"/>
      <c r="H390" s="218"/>
    </row>
    <row r="391" spans="1:8" s="125" customFormat="1" ht="33.75" x14ac:dyDescent="0.2">
      <c r="A391" s="215"/>
      <c r="B391" s="610"/>
      <c r="C391" s="586" t="s">
        <v>514</v>
      </c>
      <c r="D391" s="431"/>
      <c r="E391" s="591">
        <v>45</v>
      </c>
      <c r="F391" s="93"/>
      <c r="G391" s="93"/>
      <c r="H391" s="217"/>
    </row>
    <row r="392" spans="1:8" s="125" customFormat="1" ht="33.75" x14ac:dyDescent="0.2">
      <c r="A392" s="215"/>
      <c r="B392" s="610"/>
      <c r="C392" s="586" t="s">
        <v>515</v>
      </c>
      <c r="D392" s="431"/>
      <c r="E392" s="591">
        <v>150</v>
      </c>
      <c r="F392" s="93"/>
      <c r="G392" s="93"/>
      <c r="H392" s="217"/>
    </row>
    <row r="393" spans="1:8" ht="22.5" x14ac:dyDescent="0.2">
      <c r="A393" s="215"/>
      <c r="B393" s="611"/>
      <c r="C393" s="586" t="s">
        <v>516</v>
      </c>
      <c r="D393" s="431">
        <v>2355.2800000000002</v>
      </c>
      <c r="E393" s="591">
        <v>11580</v>
      </c>
      <c r="F393" s="96"/>
      <c r="G393" s="96"/>
      <c r="H393" s="218"/>
    </row>
    <row r="394" spans="1:8" s="125" customFormat="1" ht="22.5" x14ac:dyDescent="0.2">
      <c r="A394" s="215"/>
      <c r="B394" s="610"/>
      <c r="C394" s="586" t="s">
        <v>517</v>
      </c>
      <c r="D394" s="431">
        <v>1800</v>
      </c>
      <c r="E394" s="591">
        <v>24500</v>
      </c>
      <c r="F394" s="93"/>
      <c r="G394" s="93"/>
      <c r="H394" s="217"/>
    </row>
    <row r="395" spans="1:8" ht="22.5" x14ac:dyDescent="0.2">
      <c r="A395" s="215"/>
      <c r="B395" s="611"/>
      <c r="C395" s="586" t="s">
        <v>518</v>
      </c>
      <c r="D395" s="431">
        <v>1800</v>
      </c>
      <c r="E395" s="591">
        <v>50</v>
      </c>
      <c r="F395" s="96"/>
      <c r="G395" s="96"/>
      <c r="H395" s="218"/>
    </row>
    <row r="396" spans="1:8" s="125" customFormat="1" ht="22.5" x14ac:dyDescent="0.2">
      <c r="A396" s="215"/>
      <c r="B396" s="610"/>
      <c r="C396" s="586" t="s">
        <v>519</v>
      </c>
      <c r="D396" s="431">
        <v>1800</v>
      </c>
      <c r="E396" s="591">
        <v>50</v>
      </c>
      <c r="F396" s="93"/>
      <c r="G396" s="93"/>
      <c r="H396" s="217"/>
    </row>
    <row r="397" spans="1:8" ht="22.5" x14ac:dyDescent="0.2">
      <c r="A397" s="215"/>
      <c r="B397" s="611"/>
      <c r="C397" s="586" t="s">
        <v>520</v>
      </c>
      <c r="D397" s="431">
        <v>1800</v>
      </c>
      <c r="E397" s="591">
        <v>18500</v>
      </c>
      <c r="F397" s="96"/>
      <c r="G397" s="96"/>
      <c r="H397" s="218"/>
    </row>
    <row r="398" spans="1:8" s="125" customFormat="1" ht="12.75" x14ac:dyDescent="0.2">
      <c r="A398" s="215"/>
      <c r="B398" s="610"/>
      <c r="C398" s="586" t="s">
        <v>521</v>
      </c>
      <c r="D398" s="431">
        <v>200</v>
      </c>
      <c r="E398" s="591">
        <v>1300</v>
      </c>
      <c r="F398" s="93"/>
      <c r="G398" s="93"/>
      <c r="H398" s="217"/>
    </row>
    <row r="399" spans="1:8" x14ac:dyDescent="0.2">
      <c r="A399" s="215"/>
      <c r="B399" s="611"/>
      <c r="C399" s="586" t="s">
        <v>522</v>
      </c>
      <c r="D399" s="431">
        <v>2500</v>
      </c>
      <c r="E399" s="591">
        <v>9270</v>
      </c>
      <c r="F399" s="96"/>
      <c r="G399" s="96"/>
      <c r="H399" s="218"/>
    </row>
    <row r="400" spans="1:8" s="125" customFormat="1" ht="12.75" x14ac:dyDescent="0.2">
      <c r="A400" s="215"/>
      <c r="B400" s="610"/>
      <c r="C400" s="586" t="s">
        <v>555</v>
      </c>
      <c r="D400" s="431">
        <v>2500</v>
      </c>
      <c r="E400" s="591">
        <v>8860</v>
      </c>
      <c r="F400" s="93"/>
      <c r="G400" s="93"/>
      <c r="H400" s="217"/>
    </row>
    <row r="401" spans="1:8" s="125" customFormat="1" ht="12.75" x14ac:dyDescent="0.2">
      <c r="A401" s="215"/>
      <c r="B401" s="610"/>
      <c r="C401" s="586" t="s">
        <v>554</v>
      </c>
      <c r="D401" s="431">
        <v>2500</v>
      </c>
      <c r="E401" s="591">
        <v>6800</v>
      </c>
      <c r="F401" s="93"/>
      <c r="G401" s="93"/>
      <c r="H401" s="217"/>
    </row>
    <row r="402" spans="1:8" s="125" customFormat="1" ht="12.75" x14ac:dyDescent="0.2">
      <c r="A402" s="215"/>
      <c r="B402" s="610"/>
      <c r="C402" s="586" t="s">
        <v>523</v>
      </c>
      <c r="D402" s="431">
        <v>2500</v>
      </c>
      <c r="E402" s="591">
        <v>7860</v>
      </c>
      <c r="F402" s="93"/>
      <c r="G402" s="93"/>
      <c r="H402" s="217"/>
    </row>
    <row r="403" spans="1:8" x14ac:dyDescent="0.2">
      <c r="A403" s="215"/>
      <c r="B403" s="611"/>
      <c r="C403" s="586" t="s">
        <v>524</v>
      </c>
      <c r="D403" s="431">
        <v>2500</v>
      </c>
      <c r="E403" s="591">
        <v>5210</v>
      </c>
      <c r="F403" s="96"/>
      <c r="G403" s="96"/>
      <c r="H403" s="218"/>
    </row>
    <row r="404" spans="1:8" s="125" customFormat="1" ht="15" customHeight="1" x14ac:dyDescent="0.2">
      <c r="A404" s="215"/>
      <c r="B404" s="610"/>
      <c r="C404" s="586" t="s">
        <v>553</v>
      </c>
      <c r="D404" s="431">
        <v>2500</v>
      </c>
      <c r="E404" s="591">
        <v>6900</v>
      </c>
      <c r="F404" s="93"/>
      <c r="G404" s="93"/>
      <c r="H404" s="217"/>
    </row>
    <row r="405" spans="1:8" s="125" customFormat="1" ht="12.75" x14ac:dyDescent="0.2">
      <c r="A405" s="215"/>
      <c r="B405" s="610"/>
      <c r="C405" s="586" t="s">
        <v>525</v>
      </c>
      <c r="D405" s="431">
        <v>2500</v>
      </c>
      <c r="E405" s="591">
        <v>8370</v>
      </c>
      <c r="F405" s="93"/>
      <c r="G405" s="93"/>
      <c r="H405" s="217"/>
    </row>
    <row r="406" spans="1:8" ht="14.25" customHeight="1" x14ac:dyDescent="0.2">
      <c r="A406" s="215"/>
      <c r="B406" s="611"/>
      <c r="C406" s="586" t="s">
        <v>552</v>
      </c>
      <c r="D406" s="431">
        <v>2500</v>
      </c>
      <c r="E406" s="591">
        <v>4990</v>
      </c>
      <c r="F406" s="96"/>
      <c r="G406" s="96"/>
      <c r="H406" s="218"/>
    </row>
    <row r="407" spans="1:8" s="125" customFormat="1" ht="22.5" x14ac:dyDescent="0.2">
      <c r="A407" s="215"/>
      <c r="B407" s="610"/>
      <c r="C407" s="586" t="s">
        <v>526</v>
      </c>
      <c r="D407" s="431"/>
      <c r="E407" s="591">
        <v>22.5</v>
      </c>
      <c r="F407" s="93"/>
      <c r="G407" s="93"/>
      <c r="H407" s="217"/>
    </row>
    <row r="408" spans="1:8" ht="22.5" x14ac:dyDescent="0.2">
      <c r="A408" s="215"/>
      <c r="B408" s="611"/>
      <c r="C408" s="586" t="s">
        <v>527</v>
      </c>
      <c r="D408" s="431"/>
      <c r="E408" s="591">
        <v>25</v>
      </c>
      <c r="F408" s="96"/>
      <c r="G408" s="96"/>
      <c r="H408" s="218"/>
    </row>
    <row r="409" spans="1:8" s="125" customFormat="1" ht="22.5" x14ac:dyDescent="0.2">
      <c r="A409" s="215"/>
      <c r="B409" s="610"/>
      <c r="C409" s="586" t="s">
        <v>528</v>
      </c>
      <c r="D409" s="431"/>
      <c r="E409" s="591">
        <v>298.5</v>
      </c>
      <c r="F409" s="93"/>
      <c r="G409" s="93"/>
      <c r="H409" s="217"/>
    </row>
    <row r="410" spans="1:8" ht="22.5" x14ac:dyDescent="0.2">
      <c r="A410" s="215"/>
      <c r="B410" s="611"/>
      <c r="C410" s="586" t="s">
        <v>529</v>
      </c>
      <c r="D410" s="431"/>
      <c r="E410" s="591">
        <v>65</v>
      </c>
      <c r="F410" s="96"/>
      <c r="G410" s="96"/>
      <c r="H410" s="218"/>
    </row>
    <row r="411" spans="1:8" s="125" customFormat="1" ht="22.5" x14ac:dyDescent="0.2">
      <c r="A411" s="215"/>
      <c r="B411" s="610"/>
      <c r="C411" s="586" t="s">
        <v>530</v>
      </c>
      <c r="D411" s="431"/>
      <c r="E411" s="591">
        <v>177.3</v>
      </c>
      <c r="F411" s="93"/>
      <c r="G411" s="93"/>
      <c r="H411" s="217"/>
    </row>
    <row r="412" spans="1:8" ht="22.5" x14ac:dyDescent="0.2">
      <c r="A412" s="215"/>
      <c r="B412" s="611"/>
      <c r="C412" s="586" t="s">
        <v>531</v>
      </c>
      <c r="D412" s="431"/>
      <c r="E412" s="591">
        <v>45</v>
      </c>
      <c r="F412" s="96"/>
      <c r="G412" s="96"/>
      <c r="H412" s="218"/>
    </row>
    <row r="413" spans="1:8" s="125" customFormat="1" ht="22.5" x14ac:dyDescent="0.2">
      <c r="A413" s="215"/>
      <c r="B413" s="610"/>
      <c r="C413" s="586" t="s">
        <v>532</v>
      </c>
      <c r="D413" s="431"/>
      <c r="E413" s="591">
        <v>23</v>
      </c>
      <c r="F413" s="93"/>
      <c r="G413" s="93"/>
      <c r="H413" s="217"/>
    </row>
    <row r="414" spans="1:8" s="125" customFormat="1" ht="22.5" x14ac:dyDescent="0.2">
      <c r="A414" s="215"/>
      <c r="B414" s="610"/>
      <c r="C414" s="586" t="s">
        <v>533</v>
      </c>
      <c r="D414" s="431"/>
      <c r="E414" s="591">
        <v>47</v>
      </c>
      <c r="F414" s="93"/>
      <c r="G414" s="93"/>
      <c r="H414" s="217"/>
    </row>
    <row r="415" spans="1:8" s="125" customFormat="1" ht="22.5" x14ac:dyDescent="0.2">
      <c r="A415" s="215"/>
      <c r="B415" s="610"/>
      <c r="C415" s="586" t="s">
        <v>534</v>
      </c>
      <c r="D415" s="431"/>
      <c r="E415" s="591">
        <v>60</v>
      </c>
      <c r="F415" s="93"/>
      <c r="G415" s="93"/>
      <c r="H415" s="217"/>
    </row>
    <row r="416" spans="1:8" ht="22.5" x14ac:dyDescent="0.2">
      <c r="A416" s="215"/>
      <c r="B416" s="611"/>
      <c r="C416" s="586" t="s">
        <v>535</v>
      </c>
      <c r="D416" s="431"/>
      <c r="E416" s="591">
        <v>13.5</v>
      </c>
      <c r="F416" s="96"/>
      <c r="G416" s="96"/>
      <c r="H416" s="218"/>
    </row>
    <row r="417" spans="1:8" s="125" customFormat="1" ht="22.5" x14ac:dyDescent="0.2">
      <c r="A417" s="215"/>
      <c r="B417" s="610"/>
      <c r="C417" s="586" t="s">
        <v>536</v>
      </c>
      <c r="D417" s="431">
        <v>800</v>
      </c>
      <c r="E417" s="591">
        <v>850</v>
      </c>
      <c r="F417" s="93"/>
      <c r="G417" s="93"/>
      <c r="H417" s="217"/>
    </row>
    <row r="418" spans="1:8" s="125" customFormat="1" ht="22.5" x14ac:dyDescent="0.2">
      <c r="A418" s="215"/>
      <c r="B418" s="610"/>
      <c r="C418" s="586" t="s">
        <v>537</v>
      </c>
      <c r="D418" s="431"/>
      <c r="E418" s="591">
        <v>300</v>
      </c>
      <c r="F418" s="93"/>
      <c r="G418" s="93"/>
      <c r="H418" s="217"/>
    </row>
    <row r="419" spans="1:8" ht="22.5" x14ac:dyDescent="0.2">
      <c r="A419" s="215"/>
      <c r="B419" s="611"/>
      <c r="C419" s="586" t="s">
        <v>538</v>
      </c>
      <c r="D419" s="431"/>
      <c r="E419" s="591">
        <v>150</v>
      </c>
      <c r="F419" s="96"/>
      <c r="G419" s="96"/>
      <c r="H419" s="218"/>
    </row>
    <row r="420" spans="1:8" s="125" customFormat="1" ht="22.5" x14ac:dyDescent="0.2">
      <c r="A420" s="215"/>
      <c r="B420" s="610"/>
      <c r="C420" s="586" t="s">
        <v>539</v>
      </c>
      <c r="D420" s="431">
        <v>30</v>
      </c>
      <c r="E420" s="591">
        <v>2900</v>
      </c>
      <c r="F420" s="93"/>
      <c r="G420" s="93"/>
      <c r="H420" s="217"/>
    </row>
    <row r="421" spans="1:8" ht="22.5" x14ac:dyDescent="0.2">
      <c r="A421" s="215"/>
      <c r="B421" s="611"/>
      <c r="C421" s="586" t="s">
        <v>540</v>
      </c>
      <c r="D421" s="431">
        <v>600</v>
      </c>
      <c r="E421" s="591">
        <v>2424</v>
      </c>
      <c r="F421" s="96"/>
      <c r="G421" s="96"/>
      <c r="H421" s="218"/>
    </row>
    <row r="422" spans="1:8" s="125" customFormat="1" ht="22.5" x14ac:dyDescent="0.2">
      <c r="A422" s="215"/>
      <c r="B422" s="610"/>
      <c r="C422" s="586" t="s">
        <v>541</v>
      </c>
      <c r="D422" s="431">
        <v>1800</v>
      </c>
      <c r="E422" s="591">
        <v>50</v>
      </c>
      <c r="F422" s="93"/>
      <c r="G422" s="93"/>
      <c r="H422" s="217"/>
    </row>
    <row r="423" spans="1:8" ht="14.25" customHeight="1" x14ac:dyDescent="0.2">
      <c r="A423" s="215"/>
      <c r="B423" s="611"/>
      <c r="C423" s="586" t="s">
        <v>548</v>
      </c>
      <c r="D423" s="431">
        <v>200</v>
      </c>
      <c r="E423" s="591">
        <v>1000</v>
      </c>
      <c r="F423" s="96"/>
      <c r="G423" s="96"/>
      <c r="H423" s="218"/>
    </row>
    <row r="424" spans="1:8" s="125" customFormat="1" ht="15" customHeight="1" x14ac:dyDescent="0.2">
      <c r="A424" s="215"/>
      <c r="B424" s="610"/>
      <c r="C424" s="586" t="s">
        <v>549</v>
      </c>
      <c r="D424" s="431">
        <v>1800</v>
      </c>
      <c r="E424" s="591">
        <v>5420</v>
      </c>
      <c r="F424" s="93"/>
      <c r="G424" s="93"/>
      <c r="H424" s="217"/>
    </row>
    <row r="425" spans="1:8" ht="12.75" customHeight="1" x14ac:dyDescent="0.2">
      <c r="A425" s="215"/>
      <c r="B425" s="611"/>
      <c r="C425" s="586" t="s">
        <v>550</v>
      </c>
      <c r="D425" s="431">
        <v>500</v>
      </c>
      <c r="E425" s="591">
        <v>2240</v>
      </c>
      <c r="F425" s="96"/>
      <c r="G425" s="96"/>
      <c r="H425" s="218"/>
    </row>
    <row r="426" spans="1:8" s="125" customFormat="1" ht="12.75" x14ac:dyDescent="0.2">
      <c r="A426" s="215"/>
      <c r="B426" s="610"/>
      <c r="C426" s="586" t="s">
        <v>542</v>
      </c>
      <c r="D426" s="431"/>
      <c r="E426" s="591">
        <v>350</v>
      </c>
      <c r="F426" s="93"/>
      <c r="G426" s="93"/>
      <c r="H426" s="217"/>
    </row>
    <row r="427" spans="1:8" s="125" customFormat="1" ht="22.5" x14ac:dyDescent="0.2">
      <c r="A427" s="215"/>
      <c r="B427" s="610"/>
      <c r="C427" s="586" t="s">
        <v>543</v>
      </c>
      <c r="D427" s="431"/>
      <c r="E427" s="591">
        <v>2700</v>
      </c>
      <c r="F427" s="93"/>
      <c r="G427" s="93"/>
      <c r="H427" s="217"/>
    </row>
    <row r="428" spans="1:8" s="125" customFormat="1" ht="22.5" x14ac:dyDescent="0.2">
      <c r="A428" s="215"/>
      <c r="B428" s="610"/>
      <c r="C428" s="586" t="s">
        <v>544</v>
      </c>
      <c r="D428" s="431">
        <v>2550</v>
      </c>
      <c r="E428" s="591">
        <v>3900</v>
      </c>
      <c r="F428" s="93"/>
      <c r="G428" s="93"/>
      <c r="H428" s="217"/>
    </row>
    <row r="429" spans="1:8" ht="22.5" x14ac:dyDescent="0.2">
      <c r="A429" s="215"/>
      <c r="B429" s="611"/>
      <c r="C429" s="586" t="s">
        <v>545</v>
      </c>
      <c r="D429" s="431">
        <v>2489.67</v>
      </c>
      <c r="E429" s="591">
        <v>4160</v>
      </c>
      <c r="F429" s="96"/>
      <c r="G429" s="96"/>
      <c r="H429" s="218"/>
    </row>
    <row r="430" spans="1:8" s="125" customFormat="1" ht="12.75" x14ac:dyDescent="0.2">
      <c r="A430" s="215"/>
      <c r="B430" s="610"/>
      <c r="C430" s="586" t="s">
        <v>546</v>
      </c>
      <c r="D430" s="431">
        <v>500</v>
      </c>
      <c r="E430" s="591">
        <v>1800</v>
      </c>
      <c r="F430" s="93"/>
      <c r="G430" s="93"/>
      <c r="H430" s="217"/>
    </row>
    <row r="431" spans="1:8" ht="14.25" customHeight="1" thickBot="1" x14ac:dyDescent="0.25">
      <c r="A431" s="215"/>
      <c r="B431" s="611"/>
      <c r="C431" s="586" t="s">
        <v>551</v>
      </c>
      <c r="D431" s="431">
        <v>25000</v>
      </c>
      <c r="E431" s="591">
        <v>35000</v>
      </c>
      <c r="F431" s="592">
        <v>100000</v>
      </c>
      <c r="G431" s="592">
        <v>120000</v>
      </c>
      <c r="H431" s="218"/>
    </row>
    <row r="432" spans="1:8" ht="12" thickBot="1" x14ac:dyDescent="0.25">
      <c r="A432" s="220">
        <v>924</v>
      </c>
      <c r="B432" s="104" t="s">
        <v>16</v>
      </c>
      <c r="C432" s="105" t="s">
        <v>133</v>
      </c>
      <c r="D432" s="89">
        <v>114375</v>
      </c>
      <c r="E432" s="89">
        <v>112375</v>
      </c>
      <c r="F432" s="89">
        <v>110375</v>
      </c>
      <c r="G432" s="89">
        <v>108375</v>
      </c>
      <c r="H432" s="214">
        <v>106375</v>
      </c>
    </row>
    <row r="433" spans="1:8" s="100" customFormat="1" ht="12.75" x14ac:dyDescent="0.2">
      <c r="A433" s="215"/>
      <c r="B433" s="636" t="s">
        <v>23</v>
      </c>
      <c r="C433" s="148" t="s">
        <v>258</v>
      </c>
      <c r="D433" s="149">
        <v>114375</v>
      </c>
      <c r="E433" s="149">
        <v>112375</v>
      </c>
      <c r="F433" s="149">
        <v>110375</v>
      </c>
      <c r="G433" s="149">
        <v>108375</v>
      </c>
      <c r="H433" s="233">
        <v>106375</v>
      </c>
    </row>
    <row r="434" spans="1:8" s="114" customFormat="1" ht="12.75" x14ac:dyDescent="0.2">
      <c r="A434" s="215"/>
      <c r="B434" s="637"/>
      <c r="C434" s="150" t="s">
        <v>134</v>
      </c>
      <c r="D434" s="97">
        <v>46875</v>
      </c>
      <c r="E434" s="336">
        <v>46875</v>
      </c>
      <c r="F434" s="96">
        <v>46875</v>
      </c>
      <c r="G434" s="96">
        <v>46875</v>
      </c>
      <c r="H434" s="218">
        <v>46875</v>
      </c>
    </row>
    <row r="435" spans="1:8" s="114" customFormat="1" ht="12.75" x14ac:dyDescent="0.2">
      <c r="A435" s="215"/>
      <c r="B435" s="637"/>
      <c r="C435" s="150" t="s">
        <v>135</v>
      </c>
      <c r="D435" s="97">
        <v>11000</v>
      </c>
      <c r="E435" s="336">
        <v>10000</v>
      </c>
      <c r="F435" s="96">
        <v>9000</v>
      </c>
      <c r="G435" s="96">
        <v>8000</v>
      </c>
      <c r="H435" s="218">
        <v>7000</v>
      </c>
    </row>
    <row r="436" spans="1:8" s="114" customFormat="1" ht="12.75" x14ac:dyDescent="0.2">
      <c r="A436" s="215"/>
      <c r="B436" s="637"/>
      <c r="C436" s="150" t="s">
        <v>136</v>
      </c>
      <c r="D436" s="97">
        <v>50000</v>
      </c>
      <c r="E436" s="336">
        <v>50000</v>
      </c>
      <c r="F436" s="96">
        <v>50000</v>
      </c>
      <c r="G436" s="96">
        <v>50000</v>
      </c>
      <c r="H436" s="218">
        <v>50000</v>
      </c>
    </row>
    <row r="437" spans="1:8" s="114" customFormat="1" ht="13.5" thickBot="1" x14ac:dyDescent="0.25">
      <c r="A437" s="215"/>
      <c r="B437" s="637"/>
      <c r="C437" s="151" t="s">
        <v>137</v>
      </c>
      <c r="D437" s="109">
        <v>6500</v>
      </c>
      <c r="E437" s="344">
        <v>5500</v>
      </c>
      <c r="F437" s="108">
        <v>4500</v>
      </c>
      <c r="G437" s="108">
        <v>3500</v>
      </c>
      <c r="H437" s="221">
        <v>2500</v>
      </c>
    </row>
    <row r="438" spans="1:8" ht="12" thickBot="1" x14ac:dyDescent="0.25">
      <c r="A438" s="349">
        <v>925</v>
      </c>
      <c r="B438" s="350" t="s">
        <v>16</v>
      </c>
      <c r="C438" s="351" t="s">
        <v>138</v>
      </c>
      <c r="D438" s="89">
        <v>6207.75</v>
      </c>
      <c r="E438" s="89">
        <v>7390.2</v>
      </c>
      <c r="F438" s="89">
        <v>7759.71</v>
      </c>
      <c r="G438" s="89">
        <v>8147.6955000000007</v>
      </c>
      <c r="H438" s="214">
        <v>8555.0802750000003</v>
      </c>
    </row>
    <row r="439" spans="1:8" s="100" customFormat="1" ht="13.5" thickBot="1" x14ac:dyDescent="0.25">
      <c r="A439" s="215"/>
      <c r="B439" s="638" t="s">
        <v>62</v>
      </c>
      <c r="C439" s="352" t="s">
        <v>139</v>
      </c>
      <c r="D439" s="153">
        <v>6207.75</v>
      </c>
      <c r="E439" s="153">
        <v>7390.2</v>
      </c>
      <c r="F439" s="153">
        <v>7759.71</v>
      </c>
      <c r="G439" s="153">
        <v>8147.6955000000007</v>
      </c>
      <c r="H439" s="234">
        <v>8555.0802750000003</v>
      </c>
    </row>
    <row r="440" spans="1:8" ht="12" thickBot="1" x14ac:dyDescent="0.25">
      <c r="A440" s="349">
        <v>926</v>
      </c>
      <c r="B440" s="350" t="s">
        <v>16</v>
      </c>
      <c r="C440" s="351" t="s">
        <v>158</v>
      </c>
      <c r="D440" s="89">
        <v>67000</v>
      </c>
      <c r="E440" s="89">
        <v>100000</v>
      </c>
      <c r="F440" s="89">
        <v>100000</v>
      </c>
      <c r="G440" s="89">
        <v>100000</v>
      </c>
      <c r="H440" s="214">
        <v>100000</v>
      </c>
    </row>
    <row r="441" spans="1:8" x14ac:dyDescent="0.2">
      <c r="A441" s="215"/>
      <c r="B441" s="639" t="s">
        <v>14</v>
      </c>
      <c r="C441" s="375" t="s">
        <v>290</v>
      </c>
      <c r="D441" s="376">
        <v>15000</v>
      </c>
      <c r="E441" s="376">
        <v>15000</v>
      </c>
      <c r="F441" s="376">
        <v>15000</v>
      </c>
      <c r="G441" s="376">
        <v>15000</v>
      </c>
      <c r="H441" s="377">
        <v>15000</v>
      </c>
    </row>
    <row r="442" spans="1:8" x14ac:dyDescent="0.2">
      <c r="A442" s="215"/>
      <c r="B442" s="640" t="s">
        <v>21</v>
      </c>
      <c r="C442" s="378" t="s">
        <v>291</v>
      </c>
      <c r="D442" s="137">
        <v>16000</v>
      </c>
      <c r="E442" s="137">
        <v>28000</v>
      </c>
      <c r="F442" s="137">
        <v>28000</v>
      </c>
      <c r="G442" s="137">
        <v>28000</v>
      </c>
      <c r="H442" s="230">
        <v>28000</v>
      </c>
    </row>
    <row r="443" spans="1:8" x14ac:dyDescent="0.2">
      <c r="A443" s="215"/>
      <c r="B443" s="640" t="s">
        <v>27</v>
      </c>
      <c r="C443" s="378" t="s">
        <v>292</v>
      </c>
      <c r="D443" s="137">
        <v>19000</v>
      </c>
      <c r="E443" s="137">
        <v>24500</v>
      </c>
      <c r="F443" s="137">
        <v>24500</v>
      </c>
      <c r="G443" s="137">
        <v>24500</v>
      </c>
      <c r="H443" s="230">
        <v>24500</v>
      </c>
    </row>
    <row r="444" spans="1:8" x14ac:dyDescent="0.2">
      <c r="A444" s="215"/>
      <c r="B444" s="640" t="s">
        <v>31</v>
      </c>
      <c r="C444" s="378" t="s">
        <v>293</v>
      </c>
      <c r="D444" s="137">
        <v>0</v>
      </c>
      <c r="E444" s="137">
        <v>0</v>
      </c>
      <c r="F444" s="137">
        <v>0</v>
      </c>
      <c r="G444" s="137">
        <v>0</v>
      </c>
      <c r="H444" s="230">
        <v>0</v>
      </c>
    </row>
    <row r="445" spans="1:8" x14ac:dyDescent="0.2">
      <c r="A445" s="215"/>
      <c r="B445" s="640" t="s">
        <v>34</v>
      </c>
      <c r="C445" s="378" t="s">
        <v>294</v>
      </c>
      <c r="D445" s="137">
        <v>5000</v>
      </c>
      <c r="E445" s="137">
        <v>7000</v>
      </c>
      <c r="F445" s="137">
        <v>7000</v>
      </c>
      <c r="G445" s="137">
        <v>7000</v>
      </c>
      <c r="H445" s="230">
        <v>7000</v>
      </c>
    </row>
    <row r="446" spans="1:8" x14ac:dyDescent="0.2">
      <c r="A446" s="215"/>
      <c r="B446" s="640" t="s">
        <v>37</v>
      </c>
      <c r="C446" s="378" t="s">
        <v>295</v>
      </c>
      <c r="D446" s="137">
        <v>5500</v>
      </c>
      <c r="E446" s="137">
        <v>15400</v>
      </c>
      <c r="F446" s="137">
        <v>15400</v>
      </c>
      <c r="G446" s="137">
        <v>15400</v>
      </c>
      <c r="H446" s="230">
        <v>15400</v>
      </c>
    </row>
    <row r="447" spans="1:8" x14ac:dyDescent="0.2">
      <c r="A447" s="215"/>
      <c r="B447" s="640" t="s">
        <v>40</v>
      </c>
      <c r="C447" s="378" t="s">
        <v>296</v>
      </c>
      <c r="D447" s="137">
        <v>4500</v>
      </c>
      <c r="E447" s="137">
        <v>8000</v>
      </c>
      <c r="F447" s="137">
        <v>8000</v>
      </c>
      <c r="G447" s="137">
        <v>8000</v>
      </c>
      <c r="H447" s="230">
        <v>8000</v>
      </c>
    </row>
    <row r="448" spans="1:8" x14ac:dyDescent="0.2">
      <c r="A448" s="215"/>
      <c r="B448" s="641" t="s">
        <v>44</v>
      </c>
      <c r="C448" s="443" t="s">
        <v>297</v>
      </c>
      <c r="D448" s="444">
        <v>2000</v>
      </c>
      <c r="E448" s="444">
        <v>2100</v>
      </c>
      <c r="F448" s="444">
        <v>2100</v>
      </c>
      <c r="G448" s="444">
        <v>2100</v>
      </c>
      <c r="H448" s="445">
        <v>2100</v>
      </c>
    </row>
    <row r="449" spans="1:8" ht="12" thickBot="1" x14ac:dyDescent="0.25">
      <c r="A449" s="215"/>
      <c r="B449" s="642" t="s">
        <v>23</v>
      </c>
      <c r="C449" s="440" t="s">
        <v>298</v>
      </c>
      <c r="D449" s="441"/>
      <c r="E449" s="441"/>
      <c r="F449" s="441"/>
      <c r="G449" s="441"/>
      <c r="H449" s="442"/>
    </row>
    <row r="450" spans="1:8" ht="12" thickBot="1" x14ac:dyDescent="0.25">
      <c r="A450" s="349">
        <v>931</v>
      </c>
      <c r="B450" s="350" t="s">
        <v>16</v>
      </c>
      <c r="C450" s="351" t="s">
        <v>216</v>
      </c>
      <c r="D450" s="89">
        <v>5000</v>
      </c>
      <c r="E450" s="89">
        <v>10000</v>
      </c>
      <c r="F450" s="89">
        <v>15000</v>
      </c>
      <c r="G450" s="89">
        <v>15000</v>
      </c>
      <c r="H450" s="214">
        <v>15000</v>
      </c>
    </row>
    <row r="451" spans="1:8" ht="12" thickBot="1" x14ac:dyDescent="0.25">
      <c r="A451" s="215"/>
      <c r="B451" s="638" t="s">
        <v>14</v>
      </c>
      <c r="C451" s="352" t="s">
        <v>225</v>
      </c>
      <c r="D451" s="153">
        <v>5000</v>
      </c>
      <c r="E451" s="153">
        <v>10000</v>
      </c>
      <c r="F451" s="153">
        <v>15000</v>
      </c>
      <c r="G451" s="153">
        <v>15000</v>
      </c>
      <c r="H451" s="234">
        <v>15000</v>
      </c>
    </row>
    <row r="452" spans="1:8" ht="12" thickBot="1" x14ac:dyDescent="0.25">
      <c r="A452" s="349">
        <v>932</v>
      </c>
      <c r="B452" s="350" t="s">
        <v>16</v>
      </c>
      <c r="C452" s="351" t="s">
        <v>140</v>
      </c>
      <c r="D452" s="89">
        <v>18000</v>
      </c>
      <c r="E452" s="89">
        <v>30000</v>
      </c>
      <c r="F452" s="89">
        <v>15000</v>
      </c>
      <c r="G452" s="89">
        <v>15000</v>
      </c>
      <c r="H452" s="214">
        <v>15000</v>
      </c>
    </row>
    <row r="453" spans="1:8" s="100" customFormat="1" ht="13.5" thickBot="1" x14ac:dyDescent="0.25">
      <c r="A453" s="215"/>
      <c r="B453" s="643" t="s">
        <v>40</v>
      </c>
      <c r="C453" s="352" t="s">
        <v>141</v>
      </c>
      <c r="D453" s="153">
        <v>18000</v>
      </c>
      <c r="E453" s="153">
        <v>30000</v>
      </c>
      <c r="F453" s="153">
        <v>15000</v>
      </c>
      <c r="G453" s="153">
        <v>15000</v>
      </c>
      <c r="H453" s="234">
        <v>15000</v>
      </c>
    </row>
    <row r="454" spans="1:8" ht="12" thickBot="1" x14ac:dyDescent="0.25">
      <c r="A454" s="349">
        <v>934</v>
      </c>
      <c r="B454" s="350" t="s">
        <v>16</v>
      </c>
      <c r="C454" s="351" t="s">
        <v>226</v>
      </c>
      <c r="D454" s="89">
        <v>4000</v>
      </c>
      <c r="E454" s="89">
        <v>4000</v>
      </c>
      <c r="F454" s="89">
        <v>4000</v>
      </c>
      <c r="G454" s="89">
        <v>4000</v>
      </c>
      <c r="H454" s="214">
        <v>4000</v>
      </c>
    </row>
    <row r="455" spans="1:8" ht="12" thickBot="1" x14ac:dyDescent="0.25">
      <c r="A455" s="215"/>
      <c r="B455" s="644" t="s">
        <v>40</v>
      </c>
      <c r="C455" s="152" t="s">
        <v>227</v>
      </c>
      <c r="D455" s="153">
        <v>4000</v>
      </c>
      <c r="E455" s="153">
        <v>4000</v>
      </c>
      <c r="F455" s="153">
        <v>4000</v>
      </c>
      <c r="G455" s="153">
        <v>4000</v>
      </c>
      <c r="H455" s="234">
        <v>4000</v>
      </c>
    </row>
    <row r="456" spans="1:8" s="154" customFormat="1" ht="16.5" thickBot="1" x14ac:dyDescent="0.3">
      <c r="A456" s="235" t="s">
        <v>142</v>
      </c>
      <c r="B456" s="236"/>
      <c r="C456" s="237"/>
      <c r="D456" s="238">
        <f>D8+D15+D19+D30+D62+D148+D252+D258+D325+D432+D438+D440+D450+D452+D454</f>
        <v>2828080.6999999997</v>
      </c>
      <c r="E456" s="238">
        <f>E8+E15+E19+E30+E62+E148+E252+E258+E325+E432+E438+E440+E450+E452+E454</f>
        <v>3132690.4999999995</v>
      </c>
      <c r="F456" s="238">
        <f>F8+F15+F19+F30+F62+F148+F252+F258+F325+F432+F438+F440+F450+F452+F454</f>
        <v>3208219.2185999998</v>
      </c>
      <c r="G456" s="238">
        <f>G8+G15+G19+G30+G62+G148+G252+G258+G325+G432+G438+G440+G450+G452+G454</f>
        <v>3213609.3240419999</v>
      </c>
      <c r="H456" s="651">
        <f>H8+H15+H19+H30+H62+H148+H252+H258+H325+H432+H438+H440+H450+H452+H454</f>
        <v>3100849.2175374404</v>
      </c>
    </row>
    <row r="459" spans="1:8" x14ac:dyDescent="0.2">
      <c r="D459" s="155"/>
      <c r="F459" s="155"/>
      <c r="G459" s="155"/>
    </row>
    <row r="460" spans="1:8" ht="15" customHeight="1" x14ac:dyDescent="0.2">
      <c r="G460" s="155"/>
    </row>
    <row r="461" spans="1:8" x14ac:dyDescent="0.2">
      <c r="H461" s="155"/>
    </row>
  </sheetData>
  <sheetProtection selectLockedCells="1" selectUnlockedCells="1"/>
  <mergeCells count="3">
    <mergeCell ref="A1:H1"/>
    <mergeCell ref="A3:H3"/>
    <mergeCell ref="A5:H5"/>
  </mergeCells>
  <phoneticPr fontId="24" type="noConversion"/>
  <printOptions horizontalCentered="1"/>
  <pageMargins left="0.15748031496062992" right="0.11811023622047245" top="0.35433070866141736" bottom="0.74803149606299213" header="0.31496062992125984" footer="0.31496062992125984"/>
  <pageSetup paperSize="9" scale="96" firstPageNumber="0" orientation="portrait" r:id="rId1"/>
  <headerFooter alignWithMargins="0">
    <oddFooter>Stránka &amp;P</oddFooter>
  </headerFooter>
  <rowBreaks count="8" manualBreakCount="8">
    <brk id="108" max="7" man="1"/>
    <brk id="147" max="7" man="1"/>
    <brk id="226" max="7" man="1"/>
    <brk id="271" max="7" man="1"/>
    <brk id="324" max="7" man="1"/>
    <brk id="356" max="7" man="1"/>
    <brk id="395" max="7" man="1"/>
    <brk id="43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8</vt:i4>
      </vt:variant>
    </vt:vector>
  </HeadingPairs>
  <TitlesOfParts>
    <vt:vector size="13" baseType="lpstr">
      <vt:lpstr>Titulní list</vt:lpstr>
      <vt:lpstr>Bilance Příjmů a Výdajů, saldo</vt:lpstr>
      <vt:lpstr>Příjmy</vt:lpstr>
      <vt:lpstr>Výdaje dle kapitol</vt:lpstr>
      <vt:lpstr>Výdaje</vt:lpstr>
      <vt:lpstr>Excel_BuiltIn__FilterDatabase_3</vt:lpstr>
      <vt:lpstr>'Bilance Příjmů a Výdajů, saldo'!Názvy_tisku</vt:lpstr>
      <vt:lpstr>Výdaje!Názvy_tisku</vt:lpstr>
      <vt:lpstr>'Výdaje dle kapitol'!Názvy_tisku</vt:lpstr>
      <vt:lpstr>'Bilance Příjmů a Výdajů, saldo'!Oblast_tisku</vt:lpstr>
      <vt:lpstr>Příjmy!Oblast_tisku</vt:lpstr>
      <vt:lpstr>Výdaje!Oblast_tisku</vt:lpstr>
      <vt:lpstr>'Výdaje dle kapitol'!Oblast_tisku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Matoušková Anna</dc:creator>
  <cp:lastModifiedBy>Matouskova Anna</cp:lastModifiedBy>
  <cp:lastPrinted>2017-09-06T15:37:03Z</cp:lastPrinted>
  <dcterms:created xsi:type="dcterms:W3CDTF">2012-08-08T17:47:29Z</dcterms:created>
  <dcterms:modified xsi:type="dcterms:W3CDTF">2017-09-08T14:21:45Z</dcterms:modified>
</cp:coreProperties>
</file>