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705" yWindow="45" windowWidth="12495" windowHeight="11730" activeTab="2"/>
  </bookViews>
  <sheets>
    <sheet name="RO" sheetId="6" r:id="rId1"/>
    <sheet name="ZR-RO 328-18" sheetId="8" r:id="rId2"/>
    <sheet name="Bilance PaV" sheetId="9" r:id="rId3"/>
  </sheets>
  <definedNames>
    <definedName name="_xlnm._FilterDatabase" localSheetId="0" hidden="1">RO!#REF!</definedName>
    <definedName name="Excel_BuiltIn__FilterDatabase_3" localSheetId="0">#REF!</definedName>
    <definedName name="Excel_BuiltIn__FilterDatabase_3">#REF!</definedName>
  </definedNames>
  <calcPr calcId="145621"/>
</workbook>
</file>

<file path=xl/calcChain.xml><?xml version="1.0" encoding="utf-8"?>
<calcChain xmlns="http://schemas.openxmlformats.org/spreadsheetml/2006/main">
  <c r="C3" i="9" l="1"/>
  <c r="C24" i="9" s="1"/>
  <c r="D3" i="9"/>
  <c r="E3" i="9"/>
  <c r="E4" i="9"/>
  <c r="E5" i="9"/>
  <c r="E6" i="9"/>
  <c r="C7" i="9"/>
  <c r="C8" i="9"/>
  <c r="D8" i="9"/>
  <c r="D7" i="9" s="1"/>
  <c r="E9" i="9"/>
  <c r="E10" i="9"/>
  <c r="E11" i="9"/>
  <c r="E12" i="9"/>
  <c r="E13" i="9"/>
  <c r="C14" i="9"/>
  <c r="D14" i="9"/>
  <c r="E14" i="9" s="1"/>
  <c r="E15" i="9"/>
  <c r="E16" i="9"/>
  <c r="E17" i="9"/>
  <c r="E18" i="9"/>
  <c r="C19" i="9"/>
  <c r="C20" i="9"/>
  <c r="D20" i="9"/>
  <c r="E20" i="9" s="1"/>
  <c r="E21" i="9"/>
  <c r="E22" i="9"/>
  <c r="E23" i="9"/>
  <c r="E27" i="9"/>
  <c r="E44" i="9" s="1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C44" i="9"/>
  <c r="D44" i="9"/>
  <c r="G11" i="8"/>
  <c r="G10" i="8" s="1"/>
  <c r="H11" i="8"/>
  <c r="J11" i="8" s="1"/>
  <c r="J12" i="8"/>
  <c r="G13" i="8"/>
  <c r="H13" i="8"/>
  <c r="J13" i="8"/>
  <c r="J14" i="8"/>
  <c r="G15" i="8"/>
  <c r="H15" i="8"/>
  <c r="J15" i="8"/>
  <c r="J16" i="8"/>
  <c r="G17" i="8"/>
  <c r="H17" i="8"/>
  <c r="I17" i="8"/>
  <c r="I10" i="8" s="1"/>
  <c r="J18" i="8"/>
  <c r="G19" i="8"/>
  <c r="H19" i="8"/>
  <c r="I19" i="8"/>
  <c r="J19" i="8"/>
  <c r="J20" i="8"/>
  <c r="G21" i="8"/>
  <c r="H21" i="8"/>
  <c r="I21" i="8"/>
  <c r="J21" i="8" s="1"/>
  <c r="J22" i="8"/>
  <c r="I23" i="8"/>
  <c r="J24" i="8"/>
  <c r="J23" i="8" s="1"/>
  <c r="J25" i="8"/>
  <c r="D19" i="9" l="1"/>
  <c r="E7" i="9"/>
  <c r="E8" i="9"/>
  <c r="J17" i="8"/>
  <c r="H10" i="8"/>
  <c r="J10" i="8" s="1"/>
  <c r="J26" i="6"/>
  <c r="J25" i="6" s="1"/>
  <c r="E19" i="9" l="1"/>
  <c r="D24" i="9"/>
  <c r="E24" i="9" s="1"/>
  <c r="J22" i="6"/>
  <c r="J21" i="6" s="1"/>
  <c r="J20" i="6" l="1"/>
  <c r="J14" i="6"/>
  <c r="H14" i="6"/>
  <c r="K11" i="6" l="1"/>
</calcChain>
</file>

<file path=xl/sharedStrings.xml><?xml version="1.0" encoding="utf-8"?>
<sst xmlns="http://schemas.openxmlformats.org/spreadsheetml/2006/main" count="219" uniqueCount="134">
  <si>
    <t>§</t>
  </si>
  <si>
    <t>SU</t>
  </si>
  <si>
    <t>x</t>
  </si>
  <si>
    <t>0000</t>
  </si>
  <si>
    <t>nespecifikované rezervy</t>
  </si>
  <si>
    <t>v Kč</t>
  </si>
  <si>
    <t>Odbor kancelář hejtmana</t>
  </si>
  <si>
    <t>konzultační, poradenské a právní služby</t>
  </si>
  <si>
    <t>nákup materiálu</t>
  </si>
  <si>
    <t>nákup ostatních služeb</t>
  </si>
  <si>
    <t>drobný hmotný dlouhodobý majetek</t>
  </si>
  <si>
    <t>uk.</t>
  </si>
  <si>
    <t>č.a.</t>
  </si>
  <si>
    <t>pol.</t>
  </si>
  <si>
    <t>93101 - K R I Z O V Ý   F O N D  K R A J E</t>
  </si>
  <si>
    <t>Běžné a kapitálové výdaje resortu v KF celkem</t>
  </si>
  <si>
    <t>0310100</t>
  </si>
  <si>
    <t>0310200</t>
  </si>
  <si>
    <t>Platby podle zákona o IZS (č. 239/2000 Sb.)</t>
  </si>
  <si>
    <t>0310413</t>
  </si>
  <si>
    <t>Budovy, haly a stavby</t>
  </si>
  <si>
    <t>nespecifikované rezervy krizového fondu</t>
  </si>
  <si>
    <t>kapitola 931 01</t>
  </si>
  <si>
    <t>Projektová dokumentace pro realizaci stavby</t>
  </si>
  <si>
    <t>Krizový fond</t>
  </si>
  <si>
    <t>Příloha č. 1</t>
  </si>
  <si>
    <t>SR 2018</t>
  </si>
  <si>
    <t>Oblastní spolek Českého červeného kříže - sanitní vozidlo</t>
  </si>
  <si>
    <t>0310419</t>
  </si>
  <si>
    <t>Dopravní prostředky</t>
  </si>
  <si>
    <t>UR II. 2018</t>
  </si>
  <si>
    <t>0310420</t>
  </si>
  <si>
    <t>Spolek K-9 RESCUE CZ - vybavení spolku pro výcvik a záchranné akce</t>
  </si>
  <si>
    <t>0310421</t>
  </si>
  <si>
    <t>Spolek Vodní a potápěčská záchranná služba, z. s. - nákup výjezdového automobilu</t>
  </si>
  <si>
    <t>UR III. 2018</t>
  </si>
  <si>
    <t>ZMĚNA ROZPOČTU - ROZPOČTOVÉ OPATŘENÍ č. 328/18</t>
  </si>
  <si>
    <t>RO č. 328/18</t>
  </si>
  <si>
    <t>neinvestiční transfery zřízeným příspěvkovým organizacím</t>
  </si>
  <si>
    <t>investiční transfery zřízeným příspěvkovým organizacím</t>
  </si>
  <si>
    <t xml:space="preserve">ZZS LK - AED pro Liberecký kraj II. fáze </t>
  </si>
  <si>
    <t>1910</t>
  </si>
  <si>
    <t>0950018</t>
  </si>
  <si>
    <t>DU</t>
  </si>
  <si>
    <t>ZZS LK - Nákup 10 kusů vozidel RLP/RZP</t>
  </si>
  <si>
    <t>0950014</t>
  </si>
  <si>
    <t>neinvestiční příspěvky zřízeným příspěvkovým organizacím</t>
  </si>
  <si>
    <t>ZZS LK - celorepublikové cvičení "Pražská 155"</t>
  </si>
  <si>
    <t>0950013</t>
  </si>
  <si>
    <t>ZZS LK - výstavba nové výjezdové základny Turnov</t>
  </si>
  <si>
    <t>0950012</t>
  </si>
  <si>
    <t>LRN Cvikov - Zpracování PD - Snížení energetické náročnosti budovy D</t>
  </si>
  <si>
    <t>1907</t>
  </si>
  <si>
    <t>0950005</t>
  </si>
  <si>
    <t>LRN Cvikov-nákup polohovacích lůžek a příslušenství</t>
  </si>
  <si>
    <t>0950008</t>
  </si>
  <si>
    <t>ZZS LK - nákup referentských vozidel</t>
  </si>
  <si>
    <t>0950010</t>
  </si>
  <si>
    <t>Jmenovité inv. a neinv. akce resortu</t>
  </si>
  <si>
    <t>UR V.2018</t>
  </si>
  <si>
    <t>ZR-RO č. 328/18</t>
  </si>
  <si>
    <t>UR IV. 2018</t>
  </si>
  <si>
    <t>91209 - Ú Č E L O V É  P Ř Í S P Ě V K Y  P O</t>
  </si>
  <si>
    <t>tis. Kč</t>
  </si>
  <si>
    <t>Kapitola 912 09 - Účelové příspěvky PO</t>
  </si>
  <si>
    <t>Odbor zdravotnictví</t>
  </si>
  <si>
    <t>příloha č. 1 k ZR-RO č. 328/18</t>
  </si>
  <si>
    <t xml:space="preserve">V ý d a je   c e l k e m </t>
  </si>
  <si>
    <t>5-6xxx</t>
  </si>
  <si>
    <t xml:space="preserve">Kap.934 - Lesnický fond </t>
  </si>
  <si>
    <t>Kap.932 - Fond ochrany vod</t>
  </si>
  <si>
    <t>Kap.931 - Krizový fond</t>
  </si>
  <si>
    <t>Kap.926 - Dotační fond</t>
  </si>
  <si>
    <t>5xxx</t>
  </si>
  <si>
    <t>Kap.925 - Sociální fond</t>
  </si>
  <si>
    <t>Kap.924 - Úvěry</t>
  </si>
  <si>
    <t>Kap.923 - Spolufinancování EU</t>
  </si>
  <si>
    <t>6xxx</t>
  </si>
  <si>
    <t>Kap.921 - Úč.invest.dotace ve školství</t>
  </si>
  <si>
    <t>Kap.920 - Kapitálové výdaje</t>
  </si>
  <si>
    <t>Kap.919 - Pokladní správa</t>
  </si>
  <si>
    <t>Kap.917 - Transfery</t>
  </si>
  <si>
    <t>Kap.916 - Úč.neinv.dotace ve školství</t>
  </si>
  <si>
    <t>Kap.914 - Působnosti</t>
  </si>
  <si>
    <t>Kap.913 - Příspěvkové organizace</t>
  </si>
  <si>
    <t>Kap.912 - Účelové příspěvky PO</t>
  </si>
  <si>
    <t>Kap.911 - Krajský úřad</t>
  </si>
  <si>
    <t>Kap.910 - Zastupitelstvo</t>
  </si>
  <si>
    <t xml:space="preserve">UR 2018 </t>
  </si>
  <si>
    <t>ZR-RO č.</t>
  </si>
  <si>
    <t xml:space="preserve">     ukazatel</t>
  </si>
  <si>
    <t>v tis. Kč</t>
  </si>
  <si>
    <t>Výdajová část rozpočtu LK 2018</t>
  </si>
  <si>
    <t xml:space="preserve">Z d r o j e  L K   c e l k e m </t>
  </si>
  <si>
    <t>3. Uhrazené splátky dlouhod.půjč.</t>
  </si>
  <si>
    <t>2. Zapojení  zákl.běžného účtu z r. 2017</t>
  </si>
  <si>
    <t>8115</t>
  </si>
  <si>
    <t>1. Zapojení fondů z r. 2017</t>
  </si>
  <si>
    <t>8xxx</t>
  </si>
  <si>
    <t>C/ F i n a n c o v á n í</t>
  </si>
  <si>
    <t>1-4xxx</t>
  </si>
  <si>
    <t>P ř í j m y   celkem</t>
  </si>
  <si>
    <t xml:space="preserve">    Dotace od obcí</t>
  </si>
  <si>
    <t>423x</t>
  </si>
  <si>
    <t xml:space="preserve">    Dotace ze zahraničí</t>
  </si>
  <si>
    <t xml:space="preserve">    Dotace od regionální rady</t>
  </si>
  <si>
    <t>421x</t>
  </si>
  <si>
    <t xml:space="preserve">    Resort. účelové dotace (ze SR, st.f.)</t>
  </si>
  <si>
    <t>42xx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</si>
  <si>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</si>
  <si>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 xml:space="preserve">   Dotace od obcí</t>
  </si>
  <si>
    <t>415x</t>
  </si>
  <si>
    <t xml:space="preserve">   Dotace ze zahraničí</t>
  </si>
  <si>
    <t xml:space="preserve">   Dotace od regionální rady</t>
  </si>
  <si>
    <t>411x</t>
  </si>
  <si>
    <t xml:space="preserve">   Resort. účelové dotace (ze SR, st.fondů)</t>
  </si>
  <si>
    <t>4112</t>
  </si>
  <si>
    <t xml:space="preserve">  Zákon o st.rozpočtu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</si>
  <si>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</si>
  <si>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4xxx</t>
  </si>
  <si>
    <t>B/ Dotace a příspěvky</t>
  </si>
  <si>
    <t>3xxx</t>
  </si>
  <si>
    <t>3. Kapitáové příjmy</t>
  </si>
  <si>
    <t>2xxx</t>
  </si>
  <si>
    <t>2. Nedaňové příjmy</t>
  </si>
  <si>
    <t>1xxx</t>
  </si>
  <si>
    <t>1. Daňové příjmy</t>
  </si>
  <si>
    <t>1-3xxx</t>
  </si>
  <si>
    <t>A/ Vlastní  příjmy</t>
  </si>
  <si>
    <t>UR 2018 II.</t>
  </si>
  <si>
    <t>UR 2018 I.</t>
  </si>
  <si>
    <t xml:space="preserve">pol. </t>
  </si>
  <si>
    <t>ukazatel</t>
  </si>
  <si>
    <t>Zdrojová část rozpočtu LK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</si>
</sst>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0.00000"/>
    <numFmt numFmtId="165" formatCode="#,##0.0"/>
  </numFmts>
  <fonts count="4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14"/>
      <name val="Arial CE"/>
      <charset val="238"/>
    </font>
    <font>
      <sz val="8"/>
      <color rgb="FF00B0F0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rgb="FF00B0F0"/>
      <name val="Arial"/>
      <family val="2"/>
    </font>
    <font>
      <b/>
      <sz val="8"/>
      <color rgb="FF00B0F0"/>
      <name val="Arial"/>
      <family val="2"/>
    </font>
    <font>
      <sz val="10"/>
      <name val="Arial"/>
      <charset val="238"/>
    </font>
    <font>
      <sz val="10"/>
      <name val="Arial CE"/>
      <family val="2"/>
      <charset val="238"/>
    </font>
    <font>
      <sz val="8"/>
      <color indexed="8"/>
      <name val="Arial"/>
      <family val="2"/>
      <charset val="238"/>
    </font>
    <font>
      <b/>
      <sz val="8"/>
      <color indexed="18"/>
      <name val="Arial"/>
      <family val="2"/>
      <charset val="238"/>
    </font>
    <font>
      <sz val="8"/>
      <color indexed="62"/>
      <name val="Arial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u/>
      <sz val="9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rgb="FFE1F5FF"/>
        <bgColor indexed="64"/>
      </patternFill>
    </fill>
    <fill>
      <patternFill patternType="solid">
        <fgColor indexed="22"/>
        <bgColor indexed="64"/>
      </patternFill>
    </fill>
  </fills>
  <borders count="6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1">
    <xf numFmtId="0" fontId="0" fillId="0" borderId="0"/>
    <xf numFmtId="0" fontId="2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6" borderId="7" applyNumberFormat="0" applyAlignment="0" applyProtection="0"/>
    <xf numFmtId="0" fontId="12" fillId="16" borderId="7" applyNumberFormat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8" fillId="18" borderId="11" applyNumberFormat="0" applyFont="0" applyAlignment="0" applyProtection="0"/>
    <xf numFmtId="0" fontId="8" fillId="18" borderId="11" applyNumberFormat="0" applyFont="0" applyAlignment="0" applyProtection="0"/>
    <xf numFmtId="0" fontId="18" fillId="0" borderId="12" applyNumberFormat="0" applyFill="0" applyAlignment="0" applyProtection="0"/>
    <xf numFmtId="0" fontId="18" fillId="0" borderId="12" applyNumberFormat="0" applyFill="0" applyAlignment="0" applyProtection="0"/>
    <xf numFmtId="0" fontId="19" fillId="19" borderId="0">
      <alignment horizontal="left" vertical="center"/>
    </xf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7" borderId="13" applyNumberFormat="0" applyAlignment="0" applyProtection="0"/>
    <xf numFmtId="0" fontId="22" fillId="7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4" fillId="20" borderId="14" applyNumberFormat="0" applyAlignment="0" applyProtection="0"/>
    <xf numFmtId="0" fontId="24" fillId="20" borderId="14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26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33" fillId="0" borderId="0"/>
    <xf numFmtId="0" fontId="3" fillId="0" borderId="0"/>
    <xf numFmtId="0" fontId="34" fillId="0" borderId="0"/>
    <xf numFmtId="0" fontId="3" fillId="0" borderId="0"/>
    <xf numFmtId="0" fontId="3" fillId="0" borderId="0"/>
  </cellStyleXfs>
  <cellXfs count="264">
    <xf numFmtId="0" fontId="0" fillId="0" borderId="0" xfId="0"/>
    <xf numFmtId="0" fontId="27" fillId="0" borderId="18" xfId="3" applyFont="1" applyFill="1" applyBorder="1" applyAlignment="1">
      <alignment horizontal="center" vertical="center"/>
    </xf>
    <xf numFmtId="0" fontId="27" fillId="0" borderId="21" xfId="3" applyFont="1" applyBorder="1" applyAlignment="1">
      <alignment horizontal="center" vertical="center"/>
    </xf>
    <xf numFmtId="4" fontId="27" fillId="0" borderId="21" xfId="2" applyNumberFormat="1" applyFont="1" applyFill="1" applyBorder="1" applyAlignment="1">
      <alignment vertical="center"/>
    </xf>
    <xf numFmtId="0" fontId="2" fillId="0" borderId="0" xfId="1" applyAlignment="1">
      <alignment wrapText="1"/>
    </xf>
    <xf numFmtId="0" fontId="3" fillId="0" borderId="0" xfId="2" applyAlignment="1">
      <alignment wrapText="1"/>
    </xf>
    <xf numFmtId="0" fontId="3" fillId="0" borderId="0" xfId="2" applyBorder="1" applyAlignment="1">
      <alignment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16" xfId="2" applyFont="1" applyFill="1" applyBorder="1" applyAlignment="1">
      <alignment horizontal="center" vertical="center" wrapText="1"/>
    </xf>
    <xf numFmtId="4" fontId="7" fillId="0" borderId="5" xfId="2" applyNumberFormat="1" applyFont="1" applyFill="1" applyBorder="1" applyAlignment="1" applyProtection="1">
      <alignment vertical="center" wrapText="1"/>
      <protection locked="0"/>
    </xf>
    <xf numFmtId="4" fontId="3" fillId="0" borderId="0" xfId="2" applyNumberFormat="1" applyAlignment="1">
      <alignment wrapText="1"/>
    </xf>
    <xf numFmtId="49" fontId="7" fillId="0" borderId="20" xfId="3" applyNumberFormat="1" applyFont="1" applyBorder="1" applyAlignment="1">
      <alignment horizontal="center" vertical="center" wrapText="1"/>
    </xf>
    <xf numFmtId="4" fontId="7" fillId="0" borderId="21" xfId="2" applyNumberFormat="1" applyFont="1" applyFill="1" applyBorder="1" applyAlignment="1" applyProtection="1">
      <alignment vertical="center" wrapText="1"/>
      <protection locked="0"/>
    </xf>
    <xf numFmtId="49" fontId="7" fillId="0" borderId="0" xfId="3" applyNumberFormat="1" applyFont="1" applyBorder="1" applyAlignment="1">
      <alignment horizontal="center" vertical="center" wrapText="1"/>
    </xf>
    <xf numFmtId="4" fontId="7" fillId="0" borderId="17" xfId="2" applyNumberFormat="1" applyFont="1" applyFill="1" applyBorder="1" applyAlignment="1">
      <alignment vertical="center"/>
    </xf>
    <xf numFmtId="4" fontId="7" fillId="0" borderId="21" xfId="2" applyNumberFormat="1" applyFont="1" applyFill="1" applyBorder="1" applyAlignment="1">
      <alignment vertical="center"/>
    </xf>
    <xf numFmtId="0" fontId="5" fillId="0" borderId="29" xfId="3" applyFont="1" applyBorder="1" applyAlignment="1">
      <alignment vertical="center" wrapText="1"/>
    </xf>
    <xf numFmtId="0" fontId="7" fillId="0" borderId="18" xfId="3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49" fontId="7" fillId="0" borderId="0" xfId="3" applyNumberFormat="1" applyFont="1" applyFill="1" applyBorder="1" applyAlignment="1">
      <alignment horizontal="center" vertical="center" wrapText="1"/>
    </xf>
    <xf numFmtId="0" fontId="7" fillId="0" borderId="0" xfId="112" applyFont="1" applyFill="1" applyBorder="1" applyAlignment="1">
      <alignment vertical="center" wrapText="1"/>
    </xf>
    <xf numFmtId="4" fontId="7" fillId="0" borderId="0" xfId="112" applyNumberFormat="1" applyFont="1" applyFill="1" applyBorder="1" applyAlignment="1">
      <alignment vertical="center" wrapText="1"/>
    </xf>
    <xf numFmtId="4" fontId="7" fillId="0" borderId="0" xfId="2" applyNumberFormat="1" applyFont="1" applyFill="1" applyBorder="1" applyAlignment="1" applyProtection="1">
      <alignment vertical="center" wrapText="1"/>
      <protection locked="0"/>
    </xf>
    <xf numFmtId="0" fontId="6" fillId="0" borderId="38" xfId="111" applyFont="1" applyBorder="1" applyAlignment="1">
      <alignment horizontal="center" vertical="center" wrapText="1"/>
    </xf>
    <xf numFmtId="0" fontId="6" fillId="0" borderId="39" xfId="111" applyFont="1" applyFill="1" applyBorder="1" applyAlignment="1">
      <alignment horizontal="center" vertical="center" wrapText="1"/>
    </xf>
    <xf numFmtId="0" fontId="6" fillId="0" borderId="40" xfId="111" applyFont="1" applyFill="1" applyBorder="1" applyAlignment="1">
      <alignment horizontal="center" vertical="center" wrapText="1"/>
    </xf>
    <xf numFmtId="0" fontId="6" fillId="0" borderId="2" xfId="111" applyFont="1" applyFill="1" applyBorder="1" applyAlignment="1">
      <alignment horizontal="center" vertical="center" wrapText="1"/>
    </xf>
    <xf numFmtId="0" fontId="5" fillId="0" borderId="3" xfId="111" applyFont="1" applyBorder="1" applyAlignment="1">
      <alignment horizontal="center" vertical="center" wrapText="1"/>
    </xf>
    <xf numFmtId="0" fontId="5" fillId="0" borderId="2" xfId="111" applyFont="1" applyFill="1" applyBorder="1" applyAlignment="1">
      <alignment horizontal="center" vertical="center" wrapText="1"/>
    </xf>
    <xf numFmtId="0" fontId="5" fillId="0" borderId="4" xfId="111" applyFont="1" applyFill="1" applyBorder="1" applyAlignment="1">
      <alignment horizontal="center" vertical="center" wrapText="1"/>
    </xf>
    <xf numFmtId="4" fontId="6" fillId="0" borderId="2" xfId="111" applyNumberFormat="1" applyFont="1" applyFill="1" applyBorder="1" applyAlignment="1">
      <alignment horizontal="right" vertical="center" wrapText="1"/>
    </xf>
    <xf numFmtId="0" fontId="7" fillId="0" borderId="0" xfId="3" applyFont="1" applyBorder="1" applyAlignment="1">
      <alignment horizontal="center" vertical="center" wrapText="1"/>
    </xf>
    <xf numFmtId="0" fontId="3" fillId="0" borderId="0" xfId="110" applyFont="1" applyBorder="1" applyAlignment="1">
      <alignment vertical="center" wrapText="1"/>
    </xf>
    <xf numFmtId="0" fontId="3" fillId="0" borderId="0" xfId="68" applyAlignment="1">
      <alignment vertical="center" wrapText="1"/>
    </xf>
    <xf numFmtId="0" fontId="3" fillId="0" borderId="0" xfId="68" applyFill="1" applyAlignment="1">
      <alignment vertical="center" wrapText="1"/>
    </xf>
    <xf numFmtId="0" fontId="5" fillId="0" borderId="0" xfId="68" applyFont="1" applyFill="1" applyAlignment="1">
      <alignment horizontal="center" vertical="center" wrapText="1"/>
    </xf>
    <xf numFmtId="0" fontId="6" fillId="0" borderId="2" xfId="5" applyFont="1" applyFill="1" applyBorder="1" applyAlignment="1">
      <alignment horizontal="left" vertical="center" wrapText="1"/>
    </xf>
    <xf numFmtId="0" fontId="6" fillId="0" borderId="27" xfId="3" applyFont="1" applyBorder="1" applyAlignment="1">
      <alignment vertical="center" wrapText="1"/>
    </xf>
    <xf numFmtId="4" fontId="6" fillId="0" borderId="17" xfId="2" applyNumberFormat="1" applyFont="1" applyFill="1" applyBorder="1" applyAlignment="1">
      <alignment vertical="center" wrapText="1"/>
    </xf>
    <xf numFmtId="0" fontId="7" fillId="0" borderId="24" xfId="3" applyFont="1" applyFill="1" applyBorder="1" applyAlignment="1">
      <alignment horizontal="center" vertical="center" wrapText="1"/>
    </xf>
    <xf numFmtId="49" fontId="7" fillId="0" borderId="25" xfId="3" applyNumberFormat="1" applyFont="1" applyBorder="1" applyAlignment="1">
      <alignment horizontal="center" vertical="center" wrapText="1"/>
    </xf>
    <xf numFmtId="49" fontId="7" fillId="0" borderId="26" xfId="3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15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left" wrapText="1"/>
    </xf>
    <xf numFmtId="49" fontId="7" fillId="0" borderId="19" xfId="3" applyNumberFormat="1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wrapText="1"/>
    </xf>
    <xf numFmtId="0" fontId="7" fillId="0" borderId="22" xfId="0" applyFont="1" applyFill="1" applyBorder="1" applyAlignment="1">
      <alignment horizontal="center" wrapText="1"/>
    </xf>
    <xf numFmtId="0" fontId="7" fillId="0" borderId="21" xfId="0" applyFont="1" applyBorder="1" applyAlignment="1">
      <alignment horizontal="left" wrapText="1"/>
    </xf>
    <xf numFmtId="4" fontId="30" fillId="0" borderId="0" xfId="2" applyNumberFormat="1" applyFont="1" applyAlignment="1">
      <alignment wrapText="1"/>
    </xf>
    <xf numFmtId="0" fontId="5" fillId="0" borderId="28" xfId="3" applyFont="1" applyFill="1" applyBorder="1" applyAlignment="1">
      <alignment horizontal="center" vertical="center"/>
    </xf>
    <xf numFmtId="49" fontId="5" fillId="0" borderId="35" xfId="3" applyNumberFormat="1" applyFont="1" applyBorder="1" applyAlignment="1">
      <alignment horizontal="center" vertical="center"/>
    </xf>
    <xf numFmtId="49" fontId="5" fillId="0" borderId="33" xfId="3" applyNumberFormat="1" applyFont="1" applyBorder="1" applyAlignment="1">
      <alignment horizontal="center" vertical="center"/>
    </xf>
    <xf numFmtId="0" fontId="5" fillId="0" borderId="29" xfId="3" applyFont="1" applyBorder="1" applyAlignment="1">
      <alignment horizontal="center" vertical="center"/>
    </xf>
    <xf numFmtId="0" fontId="5" fillId="0" borderId="35" xfId="3" applyFont="1" applyBorder="1" applyAlignment="1">
      <alignment horizontal="center" vertical="center"/>
    </xf>
    <xf numFmtId="4" fontId="5" fillId="0" borderId="29" xfId="2" applyNumberFormat="1" applyFont="1" applyFill="1" applyBorder="1" applyAlignment="1">
      <alignment vertical="center"/>
    </xf>
    <xf numFmtId="4" fontId="5" fillId="0" borderId="30" xfId="2" applyNumberFormat="1" applyFont="1" applyFill="1" applyBorder="1" applyAlignment="1">
      <alignment vertical="center"/>
    </xf>
    <xf numFmtId="49" fontId="5" fillId="0" borderId="22" xfId="3" applyNumberFormat="1" applyFont="1" applyBorder="1" applyAlignment="1">
      <alignment horizontal="center" vertical="center"/>
    </xf>
    <xf numFmtId="49" fontId="5" fillId="0" borderId="20" xfId="3" applyNumberFormat="1" applyFont="1" applyBorder="1" applyAlignment="1">
      <alignment horizontal="center" vertical="center"/>
    </xf>
    <xf numFmtId="0" fontId="27" fillId="0" borderId="21" xfId="3" applyFont="1" applyFill="1" applyBorder="1" applyAlignment="1">
      <alignment horizontal="center" vertical="center"/>
    </xf>
    <xf numFmtId="0" fontId="27" fillId="0" borderId="21" xfId="3" applyFont="1" applyFill="1" applyBorder="1" applyAlignment="1">
      <alignment vertical="center" wrapText="1"/>
    </xf>
    <xf numFmtId="4" fontId="7" fillId="0" borderId="43" xfId="2" applyNumberFormat="1" applyFont="1" applyBorder="1" applyAlignment="1">
      <alignment vertical="center"/>
    </xf>
    <xf numFmtId="0" fontId="32" fillId="0" borderId="38" xfId="3" applyFont="1" applyFill="1" applyBorder="1" applyAlignment="1">
      <alignment horizontal="center" vertical="center"/>
    </xf>
    <xf numFmtId="49" fontId="32" fillId="0" borderId="25" xfId="3" applyNumberFormat="1" applyFont="1" applyBorder="1" applyAlignment="1">
      <alignment horizontal="center" vertical="center"/>
    </xf>
    <xf numFmtId="49" fontId="32" fillId="0" borderId="26" xfId="3" applyNumberFormat="1" applyFont="1" applyBorder="1" applyAlignment="1">
      <alignment horizontal="center" vertical="center"/>
    </xf>
    <xf numFmtId="0" fontId="32" fillId="0" borderId="17" xfId="3" applyFont="1" applyBorder="1" applyAlignment="1">
      <alignment horizontal="center" vertical="center"/>
    </xf>
    <xf numFmtId="0" fontId="32" fillId="0" borderId="25" xfId="3" applyFont="1" applyBorder="1" applyAlignment="1">
      <alignment horizontal="center" vertical="center"/>
    </xf>
    <xf numFmtId="0" fontId="32" fillId="0" borderId="40" xfId="3" applyFont="1" applyBorder="1" applyAlignment="1">
      <alignment vertical="center" wrapText="1"/>
    </xf>
    <xf numFmtId="0" fontId="31" fillId="0" borderId="21" xfId="3" applyFont="1" applyBorder="1" applyAlignment="1">
      <alignment vertical="center" wrapText="1"/>
    </xf>
    <xf numFmtId="4" fontId="32" fillId="0" borderId="36" xfId="111" applyNumberFormat="1" applyFont="1" applyFill="1" applyBorder="1" applyAlignment="1">
      <alignment horizontal="right" vertical="center" wrapText="1"/>
    </xf>
    <xf numFmtId="0" fontId="6" fillId="0" borderId="37" xfId="3" applyFont="1" applyFill="1" applyBorder="1" applyAlignment="1">
      <alignment horizontal="center" vertical="center" wrapText="1"/>
    </xf>
    <xf numFmtId="49" fontId="6" fillId="0" borderId="34" xfId="3" applyNumberFormat="1" applyFont="1" applyBorder="1" applyAlignment="1">
      <alignment horizontal="center" vertical="center" wrapText="1"/>
    </xf>
    <xf numFmtId="49" fontId="6" fillId="0" borderId="31" xfId="3" applyNumberFormat="1" applyFont="1" applyBorder="1" applyAlignment="1">
      <alignment horizontal="center" vertical="center" wrapText="1"/>
    </xf>
    <xf numFmtId="0" fontId="6" fillId="0" borderId="32" xfId="3" applyFont="1" applyBorder="1" applyAlignment="1">
      <alignment horizontal="center" vertical="center" wrapText="1"/>
    </xf>
    <xf numFmtId="0" fontId="6" fillId="0" borderId="34" xfId="3" applyFont="1" applyBorder="1" applyAlignment="1">
      <alignment horizontal="center" vertical="center" wrapText="1"/>
    </xf>
    <xf numFmtId="0" fontId="31" fillId="0" borderId="18" xfId="3" applyFont="1" applyFill="1" applyBorder="1" applyAlignment="1">
      <alignment horizontal="center" vertical="center"/>
    </xf>
    <xf numFmtId="49" fontId="31" fillId="0" borderId="19" xfId="3" applyNumberFormat="1" applyFont="1" applyBorder="1" applyAlignment="1">
      <alignment horizontal="center" vertical="center"/>
    </xf>
    <xf numFmtId="49" fontId="31" fillId="0" borderId="20" xfId="3" applyNumberFormat="1" applyFont="1" applyBorder="1" applyAlignment="1">
      <alignment horizontal="center" vertical="center"/>
    </xf>
    <xf numFmtId="0" fontId="31" fillId="0" borderId="21" xfId="3" applyFont="1" applyBorder="1" applyAlignment="1">
      <alignment horizontal="center" vertical="center"/>
    </xf>
    <xf numFmtId="0" fontId="31" fillId="0" borderId="20" xfId="3" applyFont="1" applyBorder="1" applyAlignment="1">
      <alignment horizontal="center" vertical="center"/>
    </xf>
    <xf numFmtId="4" fontId="32" fillId="0" borderId="44" xfId="111" applyNumberFormat="1" applyFont="1" applyFill="1" applyBorder="1" applyAlignment="1">
      <alignment horizontal="right" vertical="center" wrapText="1"/>
    </xf>
    <xf numFmtId="4" fontId="29" fillId="25" borderId="23" xfId="2" applyNumberFormat="1" applyFont="1" applyFill="1" applyBorder="1" applyAlignment="1">
      <alignment vertical="center" wrapText="1"/>
    </xf>
    <xf numFmtId="4" fontId="6" fillId="0" borderId="42" xfId="2" applyNumberFormat="1" applyFont="1" applyFill="1" applyBorder="1" applyAlignment="1">
      <alignment vertical="center" wrapText="1"/>
    </xf>
    <xf numFmtId="4" fontId="7" fillId="0" borderId="42" xfId="2" applyNumberFormat="1" applyFont="1" applyFill="1" applyBorder="1" applyAlignment="1">
      <alignment vertical="center"/>
    </xf>
    <xf numFmtId="4" fontId="7" fillId="0" borderId="23" xfId="2" applyNumberFormat="1" applyFont="1" applyFill="1" applyBorder="1" applyAlignment="1">
      <alignment vertical="center"/>
    </xf>
    <xf numFmtId="0" fontId="7" fillId="0" borderId="18" xfId="3" applyFont="1" applyFill="1" applyBorder="1" applyAlignment="1">
      <alignment horizontal="center" vertical="center"/>
    </xf>
    <xf numFmtId="0" fontId="7" fillId="0" borderId="21" xfId="3" applyFont="1" applyBorder="1" applyAlignment="1">
      <alignment horizontal="center" vertical="center"/>
    </xf>
    <xf numFmtId="0" fontId="7" fillId="0" borderId="21" xfId="3" applyFont="1" applyFill="1" applyBorder="1" applyAlignment="1">
      <alignment horizontal="center" vertical="center"/>
    </xf>
    <xf numFmtId="0" fontId="7" fillId="0" borderId="21" xfId="3" applyFont="1" applyFill="1" applyBorder="1" applyAlignment="1">
      <alignment vertical="center" wrapText="1"/>
    </xf>
    <xf numFmtId="0" fontId="3" fillId="0" borderId="0" xfId="2" applyAlignment="1">
      <alignment wrapText="1"/>
    </xf>
    <xf numFmtId="4" fontId="6" fillId="0" borderId="2" xfId="5" applyNumberFormat="1" applyFont="1" applyFill="1" applyBorder="1" applyAlignment="1">
      <alignment horizontal="right" vertical="center" wrapText="1"/>
    </xf>
    <xf numFmtId="4" fontId="32" fillId="0" borderId="45" xfId="3" applyNumberFormat="1" applyFont="1" applyBorder="1" applyAlignment="1">
      <alignment horizontal="right" vertical="center" wrapText="1"/>
    </xf>
    <xf numFmtId="4" fontId="31" fillId="0" borderId="19" xfId="3" applyNumberFormat="1" applyFont="1" applyBorder="1" applyAlignment="1">
      <alignment horizontal="right" vertical="center" wrapText="1"/>
    </xf>
    <xf numFmtId="4" fontId="6" fillId="0" borderId="27" xfId="3" applyNumberFormat="1" applyFont="1" applyBorder="1" applyAlignment="1">
      <alignment horizontal="right" vertical="center" wrapText="1"/>
    </xf>
    <xf numFmtId="4" fontId="7" fillId="0" borderId="17" xfId="0" applyNumberFormat="1" applyFont="1" applyBorder="1" applyAlignment="1">
      <alignment horizontal="right" wrapText="1"/>
    </xf>
    <xf numFmtId="4" fontId="7" fillId="0" borderId="21" xfId="0" applyNumberFormat="1" applyFont="1" applyBorder="1" applyAlignment="1">
      <alignment horizontal="right" wrapText="1"/>
    </xf>
    <xf numFmtId="4" fontId="5" fillId="0" borderId="29" xfId="3" applyNumberFormat="1" applyFont="1" applyBorder="1" applyAlignment="1">
      <alignment horizontal="right" vertical="center" wrapText="1"/>
    </xf>
    <xf numFmtId="4" fontId="27" fillId="0" borderId="21" xfId="3" applyNumberFormat="1" applyFont="1" applyFill="1" applyBorder="1" applyAlignment="1">
      <alignment horizontal="right" vertical="center" wrapText="1"/>
    </xf>
    <xf numFmtId="4" fontId="7" fillId="0" borderId="21" xfId="3" applyNumberFormat="1" applyFont="1" applyFill="1" applyBorder="1" applyAlignment="1">
      <alignment horizontal="right" vertical="center" wrapText="1"/>
    </xf>
    <xf numFmtId="0" fontId="3" fillId="0" borderId="0" xfId="2" applyAlignment="1">
      <alignment wrapText="1"/>
    </xf>
    <xf numFmtId="4" fontId="7" fillId="0" borderId="39" xfId="2" applyNumberFormat="1" applyFont="1" applyBorder="1" applyAlignment="1">
      <alignment wrapText="1"/>
    </xf>
    <xf numFmtId="0" fontId="3" fillId="0" borderId="0" xfId="117"/>
    <xf numFmtId="4" fontId="3" fillId="0" borderId="0" xfId="117" applyNumberFormat="1"/>
    <xf numFmtId="4" fontId="7" fillId="0" borderId="0" xfId="117" applyNumberFormat="1" applyFont="1" applyBorder="1" applyAlignment="1">
      <alignment vertical="center"/>
    </xf>
    <xf numFmtId="4" fontId="35" fillId="0" borderId="0" xfId="117" applyNumberFormat="1" applyFont="1" applyFill="1" applyBorder="1" applyAlignment="1">
      <alignment vertical="center"/>
    </xf>
    <xf numFmtId="4" fontId="7" fillId="0" borderId="0" xfId="117" applyNumberFormat="1" applyFont="1" applyFill="1" applyBorder="1" applyAlignment="1">
      <alignment vertical="center"/>
    </xf>
    <xf numFmtId="0" fontId="7" fillId="0" borderId="0" xfId="117" applyFont="1" applyFill="1" applyBorder="1" applyAlignment="1">
      <alignment vertical="center"/>
    </xf>
    <xf numFmtId="0" fontId="7" fillId="0" borderId="0" xfId="117" applyFont="1" applyFill="1" applyBorder="1" applyAlignment="1">
      <alignment horizontal="center" vertical="center"/>
    </xf>
    <xf numFmtId="49" fontId="36" fillId="0" borderId="0" xfId="117" applyNumberFormat="1" applyFont="1" applyFill="1" applyBorder="1" applyAlignment="1">
      <alignment vertical="center"/>
    </xf>
    <xf numFmtId="0" fontId="37" fillId="0" borderId="0" xfId="117" applyFont="1" applyFill="1" applyBorder="1" applyAlignment="1">
      <alignment horizontal="center" vertical="center"/>
    </xf>
    <xf numFmtId="164" fontId="7" fillId="0" borderId="23" xfId="117" applyNumberFormat="1" applyFont="1" applyBorder="1" applyAlignment="1">
      <alignment vertical="center"/>
    </xf>
    <xf numFmtId="164" fontId="7" fillId="0" borderId="21" xfId="117" applyNumberFormat="1" applyFont="1" applyBorder="1" applyAlignment="1">
      <alignment vertical="center"/>
    </xf>
    <xf numFmtId="164" fontId="35" fillId="0" borderId="21" xfId="117" applyNumberFormat="1" applyFont="1" applyFill="1" applyBorder="1" applyAlignment="1">
      <alignment vertical="center"/>
    </xf>
    <xf numFmtId="164" fontId="7" fillId="0" borderId="21" xfId="117" applyNumberFormat="1" applyFont="1" applyFill="1" applyBorder="1" applyAlignment="1">
      <alignment vertical="center"/>
    </xf>
    <xf numFmtId="0" fontId="7" fillId="25" borderId="21" xfId="5" applyFont="1" applyFill="1" applyBorder="1" applyAlignment="1">
      <alignment vertical="center" wrapText="1"/>
    </xf>
    <xf numFmtId="0" fontId="7" fillId="0" borderId="19" xfId="117" applyFont="1" applyFill="1" applyBorder="1" applyAlignment="1">
      <alignment horizontal="center" vertical="center"/>
    </xf>
    <xf numFmtId="0" fontId="7" fillId="0" borderId="21" xfId="117" applyFont="1" applyFill="1" applyBorder="1" applyAlignment="1">
      <alignment horizontal="center" vertical="center"/>
    </xf>
    <xf numFmtId="49" fontId="36" fillId="0" borderId="20" xfId="117" applyNumberFormat="1" applyFont="1" applyFill="1" applyBorder="1" applyAlignment="1">
      <alignment vertical="center"/>
    </xf>
    <xf numFmtId="49" fontId="36" fillId="0" borderId="19" xfId="117" applyNumberFormat="1" applyFont="1" applyFill="1" applyBorder="1" applyAlignment="1">
      <alignment vertical="center"/>
    </xf>
    <xf numFmtId="0" fontId="37" fillId="0" borderId="20" xfId="117" applyFont="1" applyFill="1" applyBorder="1" applyAlignment="1">
      <alignment horizontal="center" vertical="center"/>
    </xf>
    <xf numFmtId="0" fontId="3" fillId="0" borderId="0" xfId="111"/>
    <xf numFmtId="164" fontId="7" fillId="0" borderId="46" xfId="5" applyNumberFormat="1" applyFont="1" applyFill="1" applyBorder="1" applyAlignment="1">
      <alignment vertical="center"/>
    </xf>
    <xf numFmtId="164" fontId="7" fillId="0" borderId="5" xfId="5" applyNumberFormat="1" applyFont="1" applyFill="1" applyBorder="1" applyAlignment="1">
      <alignment vertical="center"/>
    </xf>
    <xf numFmtId="0" fontId="7" fillId="25" borderId="5" xfId="5" applyFont="1" applyFill="1" applyBorder="1" applyAlignment="1">
      <alignment vertical="center" wrapText="1"/>
    </xf>
    <xf numFmtId="0" fontId="7" fillId="0" borderId="47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49" fontId="7" fillId="0" borderId="1" xfId="5" applyNumberFormat="1" applyFont="1" applyFill="1" applyBorder="1" applyAlignment="1">
      <alignment horizontal="center" vertical="center"/>
    </xf>
    <xf numFmtId="49" fontId="7" fillId="0" borderId="47" xfId="5" applyNumberFormat="1" applyFont="1" applyFill="1" applyBorder="1" applyAlignment="1">
      <alignment horizontal="center" vertical="center"/>
    </xf>
    <xf numFmtId="164" fontId="5" fillId="0" borderId="44" xfId="5" applyNumberFormat="1" applyFont="1" applyFill="1" applyBorder="1" applyAlignment="1">
      <alignment vertical="center"/>
    </xf>
    <xf numFmtId="164" fontId="5" fillId="0" borderId="39" xfId="5" applyNumberFormat="1" applyFont="1" applyFill="1" applyBorder="1" applyAlignment="1">
      <alignment vertical="center"/>
    </xf>
    <xf numFmtId="0" fontId="5" fillId="0" borderId="41" xfId="5" applyFont="1" applyFill="1" applyBorder="1" applyAlignment="1">
      <alignment vertical="center"/>
    </xf>
    <xf numFmtId="0" fontId="5" fillId="0" borderId="0" xfId="5" applyFont="1" applyFill="1" applyBorder="1" applyAlignment="1">
      <alignment horizontal="center" vertical="center"/>
    </xf>
    <xf numFmtId="0" fontId="5" fillId="0" borderId="36" xfId="5" applyFont="1" applyFill="1" applyBorder="1" applyAlignment="1">
      <alignment horizontal="center" vertical="center"/>
    </xf>
    <xf numFmtId="49" fontId="5" fillId="0" borderId="48" xfId="5" applyNumberFormat="1" applyFont="1" applyFill="1" applyBorder="1" applyAlignment="1">
      <alignment horizontal="center" vertical="center"/>
    </xf>
    <xf numFmtId="49" fontId="5" fillId="0" borderId="0" xfId="5" applyNumberFormat="1" applyFont="1" applyFill="1" applyBorder="1" applyAlignment="1">
      <alignment horizontal="center" vertical="center"/>
    </xf>
    <xf numFmtId="0" fontId="5" fillId="0" borderId="48" xfId="5" applyFont="1" applyFill="1" applyBorder="1" applyAlignment="1">
      <alignment horizontal="center" vertical="center"/>
    </xf>
    <xf numFmtId="164" fontId="7" fillId="0" borderId="23" xfId="5" applyNumberFormat="1" applyFont="1" applyFill="1" applyBorder="1" applyAlignment="1">
      <alignment vertical="center"/>
    </xf>
    <xf numFmtId="164" fontId="7" fillId="0" borderId="21" xfId="5" applyNumberFormat="1" applyFont="1" applyFill="1" applyBorder="1" applyAlignment="1">
      <alignment vertical="center"/>
    </xf>
    <xf numFmtId="0" fontId="7" fillId="25" borderId="22" xfId="5" applyFont="1" applyFill="1" applyBorder="1" applyAlignment="1">
      <alignment vertical="center" wrapText="1"/>
    </xf>
    <xf numFmtId="0" fontId="7" fillId="25" borderId="19" xfId="5" applyFont="1" applyFill="1" applyBorder="1" applyAlignment="1">
      <alignment horizontal="center" vertical="center"/>
    </xf>
    <xf numFmtId="0" fontId="7" fillId="25" borderId="21" xfId="5" applyFont="1" applyFill="1" applyBorder="1" applyAlignment="1">
      <alignment horizontal="center" vertical="center"/>
    </xf>
    <xf numFmtId="49" fontId="7" fillId="0" borderId="20" xfId="5" applyNumberFormat="1" applyFont="1" applyFill="1" applyBorder="1" applyAlignment="1">
      <alignment horizontal="center" vertical="center"/>
    </xf>
    <xf numFmtId="49" fontId="7" fillId="0" borderId="19" xfId="5" applyNumberFormat="1" applyFont="1" applyFill="1" applyBorder="1" applyAlignment="1">
      <alignment horizontal="center" vertical="center"/>
    </xf>
    <xf numFmtId="0" fontId="7" fillId="0" borderId="18" xfId="5" applyFont="1" applyFill="1" applyBorder="1" applyAlignment="1">
      <alignment horizontal="center" vertical="center"/>
    </xf>
    <xf numFmtId="164" fontId="5" fillId="25" borderId="49" xfId="5" applyNumberFormat="1" applyFont="1" applyFill="1" applyBorder="1" applyAlignment="1">
      <alignment vertical="center"/>
    </xf>
    <xf numFmtId="164" fontId="5" fillId="25" borderId="32" xfId="5" applyNumberFormat="1" applyFont="1" applyFill="1" applyBorder="1" applyAlignment="1">
      <alignment vertical="center"/>
    </xf>
    <xf numFmtId="0" fontId="5" fillId="25" borderId="50" xfId="5" applyFont="1" applyFill="1" applyBorder="1" applyAlignment="1">
      <alignment vertical="center" wrapText="1"/>
    </xf>
    <xf numFmtId="0" fontId="5" fillId="25" borderId="50" xfId="5" applyFont="1" applyFill="1" applyBorder="1" applyAlignment="1">
      <alignment horizontal="center" vertical="center"/>
    </xf>
    <xf numFmtId="0" fontId="5" fillId="25" borderId="32" xfId="5" applyFont="1" applyFill="1" applyBorder="1" applyAlignment="1">
      <alignment horizontal="center" vertical="center"/>
    </xf>
    <xf numFmtId="49" fontId="5" fillId="25" borderId="31" xfId="5" applyNumberFormat="1" applyFont="1" applyFill="1" applyBorder="1" applyAlignment="1">
      <alignment horizontal="center" vertical="center"/>
    </xf>
    <xf numFmtId="49" fontId="5" fillId="25" borderId="50" xfId="5" applyNumberFormat="1" applyFont="1" applyFill="1" applyBorder="1" applyAlignment="1">
      <alignment horizontal="center" vertical="center"/>
    </xf>
    <xf numFmtId="0" fontId="5" fillId="25" borderId="51" xfId="5" applyFont="1" applyFill="1" applyBorder="1" applyAlignment="1">
      <alignment horizontal="center" vertical="center"/>
    </xf>
    <xf numFmtId="0" fontId="7" fillId="0" borderId="22" xfId="5" applyFont="1" applyFill="1" applyBorder="1" applyAlignment="1">
      <alignment vertical="center" wrapText="1"/>
    </xf>
    <xf numFmtId="0" fontId="7" fillId="0" borderId="22" xfId="5" applyFont="1" applyFill="1" applyBorder="1" applyAlignment="1">
      <alignment horizontal="center" vertical="center"/>
    </xf>
    <xf numFmtId="0" fontId="7" fillId="0" borderId="21" xfId="5" applyFont="1" applyFill="1" applyBorder="1" applyAlignment="1">
      <alignment horizontal="center" vertical="center"/>
    </xf>
    <xf numFmtId="49" fontId="7" fillId="0" borderId="22" xfId="5" applyNumberFormat="1" applyFont="1" applyFill="1" applyBorder="1" applyAlignment="1">
      <alignment horizontal="center" vertical="center"/>
    </xf>
    <xf numFmtId="4" fontId="3" fillId="0" borderId="0" xfId="111" applyNumberFormat="1"/>
    <xf numFmtId="164" fontId="5" fillId="0" borderId="49" xfId="5" applyNumberFormat="1" applyFont="1" applyFill="1" applyBorder="1" applyAlignment="1">
      <alignment vertical="center"/>
    </xf>
    <xf numFmtId="164" fontId="5" fillId="0" borderId="32" xfId="5" applyNumberFormat="1" applyFont="1" applyFill="1" applyBorder="1" applyAlignment="1">
      <alignment vertical="center"/>
    </xf>
    <xf numFmtId="0" fontId="5" fillId="0" borderId="50" xfId="5" applyFont="1" applyFill="1" applyBorder="1" applyAlignment="1">
      <alignment vertical="center" wrapText="1"/>
    </xf>
    <xf numFmtId="0" fontId="5" fillId="0" borderId="50" xfId="5" applyFont="1" applyFill="1" applyBorder="1" applyAlignment="1">
      <alignment horizontal="center" vertical="center"/>
    </xf>
    <xf numFmtId="0" fontId="5" fillId="0" borderId="32" xfId="5" applyFont="1" applyFill="1" applyBorder="1" applyAlignment="1">
      <alignment horizontal="center" vertical="center"/>
    </xf>
    <xf numFmtId="49" fontId="5" fillId="0" borderId="31" xfId="5" applyNumberFormat="1" applyFont="1" applyFill="1" applyBorder="1" applyAlignment="1">
      <alignment horizontal="center" vertical="center"/>
    </xf>
    <xf numFmtId="49" fontId="5" fillId="0" borderId="50" xfId="5" applyNumberFormat="1" applyFont="1" applyFill="1" applyBorder="1" applyAlignment="1">
      <alignment horizontal="center" vertical="center"/>
    </xf>
    <xf numFmtId="0" fontId="5" fillId="0" borderId="51" xfId="5" applyFont="1" applyFill="1" applyBorder="1" applyAlignment="1">
      <alignment horizontal="center" vertical="center"/>
    </xf>
    <xf numFmtId="164" fontId="7" fillId="0" borderId="52" xfId="111" applyNumberFormat="1" applyFont="1" applyFill="1" applyBorder="1" applyAlignment="1">
      <alignment horizontal="right" vertical="center" wrapText="1"/>
    </xf>
    <xf numFmtId="164" fontId="7" fillId="0" borderId="52" xfId="111" applyNumberFormat="1" applyFont="1" applyFill="1" applyBorder="1" applyAlignment="1">
      <alignment vertical="center"/>
    </xf>
    <xf numFmtId="0" fontId="38" fillId="0" borderId="21" xfId="118" applyFont="1" applyFill="1" applyBorder="1" applyAlignment="1">
      <alignment vertical="center" wrapText="1"/>
    </xf>
    <xf numFmtId="1" fontId="7" fillId="0" borderId="53" xfId="111" applyNumberFormat="1" applyFont="1" applyFill="1" applyBorder="1" applyAlignment="1">
      <alignment horizontal="center" vertical="center"/>
    </xf>
    <xf numFmtId="1" fontId="7" fillId="0" borderId="52" xfId="111" applyNumberFormat="1" applyFont="1" applyFill="1" applyBorder="1" applyAlignment="1">
      <alignment horizontal="center" vertical="center"/>
    </xf>
    <xf numFmtId="49" fontId="7" fillId="0" borderId="54" xfId="111" applyNumberFormat="1" applyFont="1" applyFill="1" applyBorder="1" applyAlignment="1">
      <alignment horizontal="center" vertical="center"/>
    </xf>
    <xf numFmtId="49" fontId="7" fillId="0" borderId="53" xfId="111" applyNumberFormat="1" applyFont="1" applyFill="1" applyBorder="1" applyAlignment="1">
      <alignment horizontal="center" vertical="center"/>
    </xf>
    <xf numFmtId="0" fontId="7" fillId="0" borderId="55" xfId="69" applyFont="1" applyFill="1" applyBorder="1" applyAlignment="1">
      <alignment horizontal="center" vertical="center"/>
    </xf>
    <xf numFmtId="164" fontId="5" fillId="0" borderId="29" xfId="111" applyNumberFormat="1" applyFont="1" applyFill="1" applyBorder="1" applyAlignment="1">
      <alignment horizontal="right" vertical="center" wrapText="1"/>
    </xf>
    <xf numFmtId="164" fontId="5" fillId="0" borderId="29" xfId="111" applyNumberFormat="1" applyFont="1" applyFill="1" applyBorder="1" applyAlignment="1">
      <alignment vertical="center"/>
    </xf>
    <xf numFmtId="0" fontId="39" fillId="0" borderId="29" xfId="118" applyFont="1" applyFill="1" applyBorder="1" applyAlignment="1">
      <alignment vertical="center" wrapText="1"/>
    </xf>
    <xf numFmtId="1" fontId="5" fillId="0" borderId="56" xfId="111" applyNumberFormat="1" applyFont="1" applyFill="1" applyBorder="1" applyAlignment="1">
      <alignment horizontal="center" vertical="center"/>
    </xf>
    <xf numFmtId="1" fontId="5" fillId="0" borderId="29" xfId="111" applyNumberFormat="1" applyFont="1" applyFill="1" applyBorder="1" applyAlignment="1">
      <alignment horizontal="center" vertical="center"/>
    </xf>
    <xf numFmtId="49" fontId="5" fillId="0" borderId="35" xfId="111" applyNumberFormat="1" applyFont="1" applyFill="1" applyBorder="1" applyAlignment="1">
      <alignment horizontal="center" vertical="center"/>
    </xf>
    <xf numFmtId="49" fontId="5" fillId="0" borderId="56" xfId="111" applyNumberFormat="1" applyFont="1" applyFill="1" applyBorder="1" applyAlignment="1">
      <alignment horizontal="center" vertical="center"/>
    </xf>
    <xf numFmtId="0" fontId="5" fillId="0" borderId="57" xfId="69" applyFont="1" applyFill="1" applyBorder="1" applyAlignment="1">
      <alignment horizontal="center" vertical="center"/>
    </xf>
    <xf numFmtId="164" fontId="7" fillId="0" borderId="21" xfId="111" applyNumberFormat="1" applyFont="1" applyFill="1" applyBorder="1" applyAlignment="1">
      <alignment horizontal="right" vertical="center" wrapText="1"/>
    </xf>
    <xf numFmtId="164" fontId="7" fillId="0" borderId="21" xfId="111" applyNumberFormat="1" applyFont="1" applyFill="1" applyBorder="1" applyAlignment="1">
      <alignment vertical="center"/>
    </xf>
    <xf numFmtId="1" fontId="7" fillId="0" borderId="22" xfId="111" applyNumberFormat="1" applyFont="1" applyFill="1" applyBorder="1" applyAlignment="1">
      <alignment horizontal="center" vertical="center"/>
    </xf>
    <xf numFmtId="1" fontId="7" fillId="0" borderId="21" xfId="111" applyNumberFormat="1" applyFont="1" applyFill="1" applyBorder="1" applyAlignment="1">
      <alignment horizontal="center" vertical="center"/>
    </xf>
    <xf numFmtId="49" fontId="7" fillId="0" borderId="19" xfId="111" applyNumberFormat="1" applyFont="1" applyFill="1" applyBorder="1" applyAlignment="1">
      <alignment horizontal="center" vertical="center"/>
    </xf>
    <xf numFmtId="49" fontId="7" fillId="0" borderId="22" xfId="111" applyNumberFormat="1" applyFont="1" applyFill="1" applyBorder="1" applyAlignment="1">
      <alignment horizontal="center" vertical="center"/>
    </xf>
    <xf numFmtId="164" fontId="5" fillId="26" borderId="16" xfId="5" applyNumberFormat="1" applyFont="1" applyFill="1" applyBorder="1" applyAlignment="1">
      <alignment vertical="center"/>
    </xf>
    <xf numFmtId="164" fontId="5" fillId="26" borderId="2" xfId="5" applyNumberFormat="1" applyFont="1" applyFill="1" applyBorder="1" applyAlignment="1">
      <alignment vertical="center"/>
    </xf>
    <xf numFmtId="0" fontId="6" fillId="26" borderId="4" xfId="5" applyFont="1" applyFill="1" applyBorder="1" applyAlignment="1">
      <alignment horizontal="left" vertical="center"/>
    </xf>
    <xf numFmtId="0" fontId="6" fillId="26" borderId="4" xfId="5" applyFont="1" applyFill="1" applyBorder="1" applyAlignment="1">
      <alignment horizontal="center" vertical="center"/>
    </xf>
    <xf numFmtId="0" fontId="6" fillId="26" borderId="2" xfId="5" applyFont="1" applyFill="1" applyBorder="1" applyAlignment="1">
      <alignment horizontal="center" vertical="center"/>
    </xf>
    <xf numFmtId="0" fontId="6" fillId="26" borderId="59" xfId="5" applyFont="1" applyFill="1" applyBorder="1" applyAlignment="1">
      <alignment horizontal="center" vertical="center"/>
    </xf>
    <xf numFmtId="0" fontId="5" fillId="0" borderId="16" xfId="70" applyFont="1" applyBorder="1" applyAlignment="1">
      <alignment horizontal="center" vertical="center"/>
    </xf>
    <xf numFmtId="0" fontId="5" fillId="0" borderId="2" xfId="70" applyFont="1" applyBorder="1" applyAlignment="1">
      <alignment horizontal="center" vertical="center"/>
    </xf>
    <xf numFmtId="0" fontId="5" fillId="0" borderId="4" xfId="119" applyFont="1" applyFill="1" applyBorder="1" applyAlignment="1">
      <alignment horizontal="center" vertical="center"/>
    </xf>
    <xf numFmtId="0" fontId="40" fillId="0" borderId="40" xfId="119" applyFont="1" applyFill="1" applyBorder="1" applyAlignment="1">
      <alignment horizontal="center" vertical="center"/>
    </xf>
    <xf numFmtId="0" fontId="39" fillId="0" borderId="40" xfId="119" applyFont="1" applyFill="1" applyBorder="1" applyAlignment="1">
      <alignment horizontal="center" vertical="center"/>
    </xf>
    <xf numFmtId="0" fontId="40" fillId="0" borderId="38" xfId="119" applyFont="1" applyFill="1" applyBorder="1" applyAlignment="1">
      <alignment horizontal="center" vertical="center"/>
    </xf>
    <xf numFmtId="0" fontId="5" fillId="0" borderId="0" xfId="119" applyFont="1" applyFill="1" applyAlignment="1">
      <alignment horizontal="center"/>
    </xf>
    <xf numFmtId="0" fontId="3" fillId="0" borderId="0" xfId="119" applyFill="1"/>
    <xf numFmtId="0" fontId="3" fillId="0" borderId="0" xfId="119" applyFill="1" applyBorder="1"/>
    <xf numFmtId="0" fontId="4" fillId="0" borderId="0" xfId="2" applyFont="1" applyFill="1" applyAlignment="1">
      <alignment vertical="center"/>
    </xf>
    <xf numFmtId="0" fontId="3" fillId="0" borderId="0" xfId="70"/>
    <xf numFmtId="0" fontId="2" fillId="0" borderId="0" xfId="1"/>
    <xf numFmtId="0" fontId="28" fillId="0" borderId="0" xfId="1" applyFont="1" applyAlignment="1"/>
    <xf numFmtId="0" fontId="28" fillId="0" borderId="0" xfId="1" applyFont="1" applyAlignment="1">
      <alignment horizontal="center"/>
    </xf>
    <xf numFmtId="0" fontId="38" fillId="0" borderId="0" xfId="109" applyFont="1" applyAlignment="1">
      <alignment horizontal="right"/>
    </xf>
    <xf numFmtId="0" fontId="3" fillId="0" borderId="0" xfId="120"/>
    <xf numFmtId="4" fontId="3" fillId="0" borderId="0" xfId="120" applyNumberFormat="1"/>
    <xf numFmtId="0" fontId="7" fillId="0" borderId="0" xfId="109" applyFont="1" applyAlignment="1"/>
    <xf numFmtId="0" fontId="33" fillId="0" borderId="0" xfId="116"/>
    <xf numFmtId="4" fontId="33" fillId="0" borderId="0" xfId="116" applyNumberFormat="1"/>
    <xf numFmtId="4" fontId="41" fillId="0" borderId="16" xfId="116" applyNumberFormat="1" applyFont="1" applyBorder="1" applyAlignment="1">
      <alignment horizontal="right" vertical="center" wrapText="1"/>
    </xf>
    <xf numFmtId="4" fontId="41" fillId="0" borderId="2" xfId="116" applyNumberFormat="1" applyFont="1" applyBorder="1" applyAlignment="1">
      <alignment horizontal="right" vertical="center" wrapText="1"/>
    </xf>
    <xf numFmtId="0" fontId="41" fillId="0" borderId="2" xfId="116" applyFont="1" applyBorder="1" applyAlignment="1">
      <alignment horizontal="right" vertical="center" wrapText="1"/>
    </xf>
    <xf numFmtId="0" fontId="41" fillId="0" borderId="3" xfId="116" applyFont="1" applyBorder="1" applyAlignment="1">
      <alignment horizontal="left" vertical="center" wrapText="1"/>
    </xf>
    <xf numFmtId="4" fontId="42" fillId="0" borderId="49" xfId="116" applyNumberFormat="1" applyFont="1" applyBorder="1" applyAlignment="1">
      <alignment horizontal="right" vertical="center" wrapText="1"/>
    </xf>
    <xf numFmtId="4" fontId="42" fillId="0" borderId="32" xfId="116" applyNumberFormat="1" applyFont="1" applyBorder="1" applyAlignment="1">
      <alignment horizontal="right" vertical="center" wrapText="1"/>
    </xf>
    <xf numFmtId="4" fontId="42" fillId="0" borderId="5" xfId="116" applyNumberFormat="1" applyFont="1" applyBorder="1" applyAlignment="1">
      <alignment horizontal="right" vertical="center" wrapText="1"/>
    </xf>
    <xf numFmtId="0" fontId="42" fillId="0" borderId="5" xfId="116" applyFont="1" applyBorder="1" applyAlignment="1">
      <alignment horizontal="right" vertical="center" wrapText="1"/>
    </xf>
    <xf numFmtId="0" fontId="42" fillId="0" borderId="60" xfId="116" applyFont="1" applyBorder="1" applyAlignment="1">
      <alignment horizontal="left" vertical="center" wrapText="1"/>
    </xf>
    <xf numFmtId="0" fontId="42" fillId="0" borderId="32" xfId="116" applyFont="1" applyBorder="1" applyAlignment="1">
      <alignment horizontal="right" vertical="center" wrapText="1"/>
    </xf>
    <xf numFmtId="0" fontId="42" fillId="0" borderId="51" xfId="116" applyFont="1" applyBorder="1" applyAlignment="1">
      <alignment horizontal="left" vertical="center" wrapText="1"/>
    </xf>
    <xf numFmtId="0" fontId="43" fillId="27" borderId="16" xfId="116" applyFont="1" applyFill="1" applyBorder="1" applyAlignment="1">
      <alignment horizontal="center" vertical="center" wrapText="1"/>
    </xf>
    <xf numFmtId="0" fontId="43" fillId="27" borderId="2" xfId="116" applyFont="1" applyFill="1" applyBorder="1" applyAlignment="1">
      <alignment horizontal="center" vertical="center" wrapText="1"/>
    </xf>
    <xf numFmtId="0" fontId="43" fillId="27" borderId="3" xfId="116" applyFont="1" applyFill="1" applyBorder="1" applyAlignment="1">
      <alignment horizontal="center" vertical="center" wrapText="1"/>
    </xf>
    <xf numFmtId="165" fontId="44" fillId="0" borderId="54" xfId="116" applyNumberFormat="1" applyFont="1" applyFill="1" applyBorder="1" applyAlignment="1">
      <alignment horizontal="right"/>
    </xf>
    <xf numFmtId="0" fontId="44" fillId="0" borderId="0" xfId="116" applyFont="1" applyFill="1" applyBorder="1"/>
    <xf numFmtId="0" fontId="41" fillId="0" borderId="3" xfId="116" applyFont="1" applyBorder="1" applyAlignment="1">
      <alignment vertical="center" wrapText="1"/>
    </xf>
    <xf numFmtId="4" fontId="42" fillId="0" borderId="42" xfId="116" applyNumberFormat="1" applyFont="1" applyBorder="1" applyAlignment="1">
      <alignment horizontal="right" vertical="center" wrapText="1"/>
    </xf>
    <xf numFmtId="4" fontId="42" fillId="0" borderId="17" xfId="116" applyNumberFormat="1" applyFont="1" applyBorder="1" applyAlignment="1">
      <alignment horizontal="right" vertical="center" wrapText="1"/>
    </xf>
    <xf numFmtId="0" fontId="42" fillId="0" borderId="17" xfId="116" applyFont="1" applyBorder="1" applyAlignment="1">
      <alignment horizontal="right" vertical="center" wrapText="1"/>
    </xf>
    <xf numFmtId="0" fontId="42" fillId="0" borderId="24" xfId="116" applyFont="1" applyBorder="1" applyAlignment="1">
      <alignment vertical="center" wrapText="1"/>
    </xf>
    <xf numFmtId="4" fontId="42" fillId="0" borderId="46" xfId="116" applyNumberFormat="1" applyFont="1" applyBorder="1" applyAlignment="1">
      <alignment horizontal="right" vertical="center" wrapText="1"/>
    </xf>
    <xf numFmtId="0" fontId="42" fillId="0" borderId="60" xfId="116" applyFont="1" applyBorder="1" applyAlignment="1">
      <alignment vertical="center" wrapText="1"/>
    </xf>
    <xf numFmtId="4" fontId="41" fillId="0" borderId="46" xfId="116" applyNumberFormat="1" applyFont="1" applyBorder="1" applyAlignment="1">
      <alignment horizontal="right" vertical="center" wrapText="1"/>
    </xf>
    <xf numFmtId="4" fontId="41" fillId="0" borderId="5" xfId="116" applyNumberFormat="1" applyFont="1" applyBorder="1" applyAlignment="1">
      <alignment horizontal="right" vertical="center" wrapText="1"/>
    </xf>
    <xf numFmtId="0" fontId="41" fillId="0" borderId="5" xfId="116" applyFont="1" applyBorder="1" applyAlignment="1">
      <alignment horizontal="right" vertical="center" wrapText="1"/>
    </xf>
    <xf numFmtId="0" fontId="41" fillId="0" borderId="60" xfId="116" applyFont="1" applyBorder="1" applyAlignment="1">
      <alignment vertical="center" wrapText="1"/>
    </xf>
    <xf numFmtId="4" fontId="42" fillId="0" borderId="46" xfId="116" applyNumberFormat="1" applyFont="1" applyBorder="1" applyAlignment="1">
      <alignment vertical="center"/>
    </xf>
    <xf numFmtId="4" fontId="42" fillId="0" borderId="5" xfId="116" applyNumberFormat="1" applyFont="1" applyBorder="1" applyAlignment="1">
      <alignment vertical="center"/>
    </xf>
    <xf numFmtId="4" fontId="41" fillId="0" borderId="49" xfId="116" applyNumberFormat="1" applyFont="1" applyBorder="1" applyAlignment="1">
      <alignment horizontal="right" vertical="center" wrapText="1"/>
    </xf>
    <xf numFmtId="4" fontId="41" fillId="0" borderId="32" xfId="116" applyNumberFormat="1" applyFont="1" applyBorder="1" applyAlignment="1">
      <alignment horizontal="right" vertical="center" wrapText="1"/>
    </xf>
    <xf numFmtId="0" fontId="41" fillId="0" borderId="32" xfId="116" applyFont="1" applyBorder="1" applyAlignment="1">
      <alignment horizontal="right" vertical="center" wrapText="1"/>
    </xf>
    <xf numFmtId="0" fontId="41" fillId="0" borderId="51" xfId="116" applyFont="1" applyBorder="1" applyAlignment="1">
      <alignment vertical="center" wrapText="1"/>
    </xf>
    <xf numFmtId="0" fontId="44" fillId="0" borderId="0" xfId="116" applyFont="1" applyFill="1" applyAlignment="1">
      <alignment horizontal="right"/>
    </xf>
    <xf numFmtId="0" fontId="44" fillId="0" borderId="0" xfId="116" applyFont="1" applyFill="1"/>
    <xf numFmtId="0" fontId="6" fillId="0" borderId="40" xfId="111" applyFont="1" applyFill="1" applyBorder="1" applyAlignment="1">
      <alignment horizontal="center" vertical="center" wrapText="1"/>
    </xf>
    <xf numFmtId="0" fontId="3" fillId="0" borderId="41" xfId="68" applyFill="1" applyBorder="1" applyAlignment="1">
      <alignment horizontal="center" vertical="center" wrapText="1"/>
    </xf>
    <xf numFmtId="0" fontId="5" fillId="0" borderId="2" xfId="111" applyFont="1" applyFill="1" applyBorder="1" applyAlignment="1">
      <alignment horizontal="center" vertical="center" wrapText="1"/>
    </xf>
    <xf numFmtId="0" fontId="2" fillId="0" borderId="0" xfId="109" applyFont="1" applyAlignment="1">
      <alignment horizontal="right"/>
    </xf>
    <xf numFmtId="0" fontId="28" fillId="0" borderId="0" xfId="1" applyFont="1" applyAlignment="1">
      <alignment horizontal="center" wrapText="1"/>
    </xf>
    <xf numFmtId="0" fontId="4" fillId="0" borderId="0" xfId="2" applyFont="1" applyFill="1" applyAlignment="1">
      <alignment horizontal="center" wrapText="1"/>
    </xf>
    <xf numFmtId="0" fontId="3" fillId="0" borderId="0" xfId="2" applyAlignment="1">
      <alignment wrapText="1"/>
    </xf>
    <xf numFmtId="0" fontId="7" fillId="0" borderId="0" xfId="109" applyFont="1" applyAlignment="1">
      <alignment horizontal="center"/>
    </xf>
    <xf numFmtId="0" fontId="28" fillId="0" borderId="0" xfId="1" applyFont="1" applyAlignment="1">
      <alignment horizontal="center"/>
    </xf>
    <xf numFmtId="0" fontId="4" fillId="0" borderId="0" xfId="70" applyFont="1" applyFill="1" applyAlignment="1">
      <alignment horizontal="center"/>
    </xf>
    <xf numFmtId="0" fontId="4" fillId="0" borderId="0" xfId="2" applyFont="1" applyFill="1" applyAlignment="1">
      <alignment horizontal="center" vertical="center"/>
    </xf>
    <xf numFmtId="0" fontId="40" fillId="0" borderId="40" xfId="119" applyFont="1" applyFill="1" applyBorder="1" applyAlignment="1">
      <alignment horizontal="center" vertical="center"/>
    </xf>
    <xf numFmtId="0" fontId="40" fillId="0" borderId="41" xfId="119" applyFont="1" applyFill="1" applyBorder="1" applyAlignment="1">
      <alignment horizontal="center" vertical="center"/>
    </xf>
    <xf numFmtId="0" fontId="6" fillId="26" borderId="4" xfId="5" applyFont="1" applyFill="1" applyBorder="1" applyAlignment="1">
      <alignment horizontal="center" vertical="center"/>
    </xf>
    <xf numFmtId="0" fontId="6" fillId="26" borderId="58" xfId="5" applyFont="1" applyFill="1" applyBorder="1" applyAlignment="1">
      <alignment horizontal="center" vertical="center"/>
    </xf>
    <xf numFmtId="0" fontId="45" fillId="27" borderId="54" xfId="116" applyFont="1" applyFill="1" applyBorder="1" applyAlignment="1">
      <alignment horizontal="center"/>
    </xf>
  </cellXfs>
  <cellStyles count="121">
    <cellStyle name="20 % – Zvýraznění1 2" xfId="6"/>
    <cellStyle name="20 % – Zvýraznění1 3" xfId="7"/>
    <cellStyle name="20 % – Zvýraznění2 2" xfId="8"/>
    <cellStyle name="20 % – Zvýraznění2 3" xfId="9"/>
    <cellStyle name="20 % – Zvýraznění3 2" xfId="10"/>
    <cellStyle name="20 % – Zvýraznění3 3" xfId="11"/>
    <cellStyle name="20 % – Zvýraznění4 2" xfId="12"/>
    <cellStyle name="20 % – Zvýraznění4 3" xfId="13"/>
    <cellStyle name="20 % – Zvýraznění5 2" xfId="14"/>
    <cellStyle name="20 % – Zvýraznění5 3" xfId="15"/>
    <cellStyle name="20 % – Zvýraznění6 2" xfId="16"/>
    <cellStyle name="20 % – Zvýraznění6 3" xfId="17"/>
    <cellStyle name="40 % – Zvýraznění1 2" xfId="18"/>
    <cellStyle name="40 % – Zvýraznění1 3" xfId="19"/>
    <cellStyle name="40 % – Zvýraznění2 2" xfId="20"/>
    <cellStyle name="40 % – Zvýraznění2 3" xfId="21"/>
    <cellStyle name="40 % – Zvýraznění3 2" xfId="22"/>
    <cellStyle name="40 % – Zvýraznění3 3" xfId="23"/>
    <cellStyle name="40 % – Zvýraznění4 2" xfId="24"/>
    <cellStyle name="40 % – Zvýraznění4 3" xfId="25"/>
    <cellStyle name="40 % – Zvýraznění5 2" xfId="26"/>
    <cellStyle name="40 % – Zvýraznění5 3" xfId="27"/>
    <cellStyle name="40 % – Zvýraznění6 2" xfId="28"/>
    <cellStyle name="40 % – Zvýraznění6 3" xfId="29"/>
    <cellStyle name="60 % – Zvýraznění1 2" xfId="30"/>
    <cellStyle name="60 % – Zvýraznění1 3" xfId="31"/>
    <cellStyle name="60 % – Zvýraznění2 2" xfId="32"/>
    <cellStyle name="60 % – Zvýraznění2 3" xfId="33"/>
    <cellStyle name="60 % – Zvýraznění3 2" xfId="34"/>
    <cellStyle name="60 % – Zvýraznění3 3" xfId="35"/>
    <cellStyle name="60 % – Zvýraznění4 2" xfId="36"/>
    <cellStyle name="60 % – Zvýraznění4 3" xfId="37"/>
    <cellStyle name="60 % – Zvýraznění5 2" xfId="38"/>
    <cellStyle name="60 % – Zvýraznění5 3" xfId="39"/>
    <cellStyle name="60 % – Zvýraznění6 2" xfId="40"/>
    <cellStyle name="60 % – Zvýraznění6 3" xfId="41"/>
    <cellStyle name="Celkem 2" xfId="42"/>
    <cellStyle name="Celkem 3" xfId="43"/>
    <cellStyle name="Čárka 2" xfId="44"/>
    <cellStyle name="čárky 2" xfId="45"/>
    <cellStyle name="čárky 2 2" xfId="46"/>
    <cellStyle name="čárky 3" xfId="47"/>
    <cellStyle name="čárky 3 2" xfId="4"/>
    <cellStyle name="čárky 3 3" xfId="48"/>
    <cellStyle name="Chybně 2" xfId="49"/>
    <cellStyle name="Chybně 3" xfId="50"/>
    <cellStyle name="Kontrolní buňka 2" xfId="51"/>
    <cellStyle name="Kontrolní buňka 3" xfId="52"/>
    <cellStyle name="Nadpis 1 2" xfId="53"/>
    <cellStyle name="Nadpis 1 3" xfId="54"/>
    <cellStyle name="Nadpis 2 2" xfId="55"/>
    <cellStyle name="Nadpis 2 3" xfId="56"/>
    <cellStyle name="Nadpis 3 2" xfId="57"/>
    <cellStyle name="Nadpis 3 3" xfId="58"/>
    <cellStyle name="Nadpis 4 2" xfId="59"/>
    <cellStyle name="Nadpis 4 3" xfId="60"/>
    <cellStyle name="Název 2" xfId="61"/>
    <cellStyle name="Název 3" xfId="62"/>
    <cellStyle name="Neutrální 2" xfId="63"/>
    <cellStyle name="Neutrální 3" xfId="64"/>
    <cellStyle name="Normální" xfId="0" builtinId="0"/>
    <cellStyle name="Normální 10" xfId="65"/>
    <cellStyle name="Normální 11" xfId="66"/>
    <cellStyle name="Normální 12" xfId="67"/>
    <cellStyle name="Normální 13" xfId="108"/>
    <cellStyle name="Normální 14" xfId="116"/>
    <cellStyle name="normální 2" xfId="68"/>
    <cellStyle name="normální 2 2" xfId="69"/>
    <cellStyle name="Normální 22" xfId="113"/>
    <cellStyle name="Normální 3" xfId="70"/>
    <cellStyle name="Normální 3 2" xfId="71"/>
    <cellStyle name="Normální 4" xfId="2"/>
    <cellStyle name="Normální 4 2" xfId="72"/>
    <cellStyle name="Normální 4 2 2" xfId="73"/>
    <cellStyle name="Normální 5" xfId="74"/>
    <cellStyle name="Normální 5 2" xfId="114"/>
    <cellStyle name="Normální 5 3" xfId="115"/>
    <cellStyle name="Normální 6" xfId="75"/>
    <cellStyle name="Normální 7" xfId="76"/>
    <cellStyle name="Normální 8" xfId="77"/>
    <cellStyle name="Normální 9" xfId="78"/>
    <cellStyle name="normální_03 Podrobny_rozpis_rozpoctu_2010_Klíma" xfId="110"/>
    <cellStyle name="normální_04 - OSMTVS" xfId="119"/>
    <cellStyle name="normální_2. čtení rozpočtu 2006 - příjmy" xfId="118"/>
    <cellStyle name="normální_2. Rozpočet 2007 - tabulky" xfId="1"/>
    <cellStyle name="normální_Rozpis výdajů 03 bez PO 2 2" xfId="111"/>
    <cellStyle name="normální_Rozpis výdajů 03 bez PO 2 2 2" xfId="120"/>
    <cellStyle name="normální_Rozpis výdajů 03 bez PO 3 2" xfId="117"/>
    <cellStyle name="normální_Rozpis výdajů 03 bez PO_03. Ekonomický" xfId="112"/>
    <cellStyle name="normální_Rozpis výdajů 03 bez PO_04 - OSMTVS" xfId="5"/>
    <cellStyle name="normální_Rozpis výdajů 03 bez PO_UR 2008 1-168 tisk" xfId="3"/>
    <cellStyle name="normální_Rozpočet 2004 (ZK)" xfId="109"/>
    <cellStyle name="Poznámka 2" xfId="79"/>
    <cellStyle name="Poznámka 3" xfId="80"/>
    <cellStyle name="Propojená buňka 2" xfId="81"/>
    <cellStyle name="Propojená buňka 3" xfId="82"/>
    <cellStyle name="S8M1" xfId="83"/>
    <cellStyle name="Správně 2" xfId="84"/>
    <cellStyle name="Správně 3" xfId="85"/>
    <cellStyle name="Text upozornění 2" xfId="86"/>
    <cellStyle name="Text upozornění 3" xfId="87"/>
    <cellStyle name="Vstup 2" xfId="88"/>
    <cellStyle name="Vstup 3" xfId="89"/>
    <cellStyle name="Výpočet 2" xfId="90"/>
    <cellStyle name="Výpočet 3" xfId="91"/>
    <cellStyle name="Výstup 2" xfId="92"/>
    <cellStyle name="Výstup 3" xfId="93"/>
    <cellStyle name="Vysvětlující text 2" xfId="94"/>
    <cellStyle name="Vysvětlující text 3" xfId="95"/>
    <cellStyle name="Zvýraznění 1 2" xfId="96"/>
    <cellStyle name="Zvýraznění 1 3" xfId="97"/>
    <cellStyle name="Zvýraznění 2 2" xfId="98"/>
    <cellStyle name="Zvýraznění 2 3" xfId="99"/>
    <cellStyle name="Zvýraznění 3 2" xfId="100"/>
    <cellStyle name="Zvýraznění 3 3" xfId="101"/>
    <cellStyle name="Zvýraznění 4 2" xfId="102"/>
    <cellStyle name="Zvýraznění 4 3" xfId="103"/>
    <cellStyle name="Zvýraznění 5 2" xfId="104"/>
    <cellStyle name="Zvýraznění 5 3" xfId="105"/>
    <cellStyle name="Zvýraznění 6 2" xfId="106"/>
    <cellStyle name="Zvýraznění 6 3" xfId="107"/>
  </cellStyles>
  <dxfs count="6"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</dxfs>
  <tableStyles count="0" defaultTableStyle="TableStyleMedium2" defaultPivotStyle="PivotStyleLight16"/>
  <colors>
    <mruColors>
      <color rgb="FF0033CC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L28"/>
  <sheetViews>
    <sheetView zoomScale="130" zoomScaleNormal="130" workbookViewId="0">
      <selection activeCell="F35" sqref="F35"/>
    </sheetView>
  </sheetViews>
  <sheetFormatPr defaultColWidth="3.140625" defaultRowHeight="12.75" x14ac:dyDescent="0.2"/>
  <cols>
    <col min="1" max="1" width="3.140625" style="5" customWidth="1"/>
    <col min="2" max="2" width="9.28515625" style="5" customWidth="1"/>
    <col min="3" max="4" width="4.7109375" style="5" customWidth="1"/>
    <col min="5" max="5" width="7.85546875" style="5" customWidth="1"/>
    <col min="6" max="6" width="38" style="5" customWidth="1"/>
    <col min="7" max="7" width="11.5703125" style="89" customWidth="1"/>
    <col min="8" max="8" width="10.85546875" style="5" bestFit="1" customWidth="1"/>
    <col min="9" max="9" width="10.5703125" style="5" bestFit="1" customWidth="1"/>
    <col min="10" max="10" width="10.85546875" style="5" bestFit="1" customWidth="1"/>
    <col min="11" max="11" width="14.7109375" style="5" hidden="1" customWidth="1"/>
    <col min="12" max="12" width="12.7109375" style="6" bestFit="1" customWidth="1"/>
    <col min="13" max="256" width="9.140625" style="5" customWidth="1"/>
    <col min="257" max="16384" width="3.140625" style="5"/>
  </cols>
  <sheetData>
    <row r="1" spans="1:12" x14ac:dyDescent="0.2">
      <c r="A1" s="4"/>
      <c r="B1" s="4"/>
      <c r="C1" s="4"/>
      <c r="D1" s="4"/>
      <c r="E1" s="4"/>
      <c r="F1" s="4"/>
      <c r="G1" s="4"/>
      <c r="I1" s="251" t="s">
        <v>25</v>
      </c>
      <c r="J1" s="251"/>
    </row>
    <row r="2" spans="1:12" ht="18" x14ac:dyDescent="0.25">
      <c r="A2" s="252" t="s">
        <v>36</v>
      </c>
      <c r="B2" s="252"/>
      <c r="C2" s="252"/>
      <c r="D2" s="252"/>
      <c r="E2" s="252"/>
      <c r="F2" s="252"/>
      <c r="G2" s="252"/>
      <c r="H2" s="252"/>
      <c r="I2" s="252"/>
      <c r="J2" s="252"/>
    </row>
    <row r="3" spans="1:12" ht="12.6" x14ac:dyDescent="0.25">
      <c r="A3" s="4"/>
      <c r="B3" s="4"/>
      <c r="C3" s="4"/>
      <c r="D3" s="4"/>
      <c r="E3" s="4"/>
      <c r="F3" s="4"/>
      <c r="G3" s="4"/>
      <c r="H3" s="4"/>
    </row>
    <row r="4" spans="1:12" ht="15.75" x14ac:dyDescent="0.25">
      <c r="A4" s="253" t="s">
        <v>6</v>
      </c>
      <c r="B4" s="253"/>
      <c r="C4" s="253"/>
      <c r="D4" s="253"/>
      <c r="E4" s="253"/>
      <c r="F4" s="253"/>
      <c r="G4" s="253"/>
      <c r="H4" s="253"/>
      <c r="I4" s="254"/>
      <c r="J4" s="254"/>
    </row>
    <row r="5" spans="1:12" ht="15.6" x14ac:dyDescent="0.35">
      <c r="A5" s="253" t="s">
        <v>22</v>
      </c>
      <c r="B5" s="253"/>
      <c r="C5" s="253"/>
      <c r="D5" s="253"/>
      <c r="E5" s="253"/>
      <c r="F5" s="253"/>
      <c r="G5" s="253"/>
      <c r="H5" s="253"/>
      <c r="I5" s="254"/>
      <c r="J5" s="254"/>
    </row>
    <row r="6" spans="1:12" ht="15.75" x14ac:dyDescent="0.25">
      <c r="A6" s="253" t="s">
        <v>24</v>
      </c>
      <c r="B6" s="253"/>
      <c r="C6" s="253"/>
      <c r="D6" s="253"/>
      <c r="E6" s="253"/>
      <c r="F6" s="253"/>
      <c r="G6" s="253"/>
      <c r="H6" s="253"/>
      <c r="I6" s="254"/>
      <c r="J6" s="254"/>
    </row>
    <row r="7" spans="1:12" ht="12.6" x14ac:dyDescent="0.25">
      <c r="A7" s="18"/>
      <c r="B7" s="19"/>
      <c r="C7" s="19"/>
      <c r="D7" s="18"/>
      <c r="E7" s="18"/>
      <c r="F7" s="20"/>
      <c r="G7" s="20"/>
      <c r="H7" s="21"/>
      <c r="I7" s="22"/>
      <c r="J7" s="21"/>
      <c r="L7" s="5"/>
    </row>
    <row r="8" spans="1:12" ht="12.6" x14ac:dyDescent="0.25">
      <c r="A8" s="31"/>
      <c r="B8" s="13"/>
      <c r="C8" s="13"/>
      <c r="D8" s="31"/>
      <c r="E8" s="18"/>
      <c r="F8" s="20"/>
      <c r="G8" s="20"/>
      <c r="H8" s="21"/>
      <c r="I8" s="32"/>
      <c r="J8" s="32"/>
      <c r="L8" s="5"/>
    </row>
    <row r="9" spans="1:12" ht="13.5" thickBot="1" x14ac:dyDescent="0.25">
      <c r="A9" s="33"/>
      <c r="B9" s="34"/>
      <c r="C9" s="34"/>
      <c r="D9" s="34"/>
      <c r="E9" s="34"/>
      <c r="F9" s="34"/>
      <c r="G9" s="34"/>
      <c r="H9" s="35"/>
      <c r="I9" s="34"/>
      <c r="J9" s="35" t="s">
        <v>5</v>
      </c>
      <c r="L9" s="5"/>
    </row>
    <row r="10" spans="1:12" ht="13.5" customHeight="1" thickBot="1" x14ac:dyDescent="0.25">
      <c r="A10" s="23" t="s">
        <v>11</v>
      </c>
      <c r="B10" s="248" t="s">
        <v>12</v>
      </c>
      <c r="C10" s="249"/>
      <c r="D10" s="24" t="s">
        <v>0</v>
      </c>
      <c r="E10" s="25" t="s">
        <v>13</v>
      </c>
      <c r="F10" s="26" t="s">
        <v>14</v>
      </c>
      <c r="G10" s="26" t="s">
        <v>26</v>
      </c>
      <c r="H10" s="8" t="s">
        <v>30</v>
      </c>
      <c r="I10" s="7" t="s">
        <v>37</v>
      </c>
      <c r="J10" s="8" t="s">
        <v>35</v>
      </c>
      <c r="L10" s="5"/>
    </row>
    <row r="11" spans="1:12" ht="23.25" thickBot="1" x14ac:dyDescent="0.25">
      <c r="A11" s="27" t="s">
        <v>1</v>
      </c>
      <c r="B11" s="250" t="s">
        <v>2</v>
      </c>
      <c r="C11" s="250"/>
      <c r="D11" s="28" t="s">
        <v>2</v>
      </c>
      <c r="E11" s="29" t="s">
        <v>2</v>
      </c>
      <c r="F11" s="36" t="s">
        <v>15</v>
      </c>
      <c r="G11" s="90">
        <v>5000000</v>
      </c>
      <c r="H11" s="30">
        <v>15293358.220000001</v>
      </c>
      <c r="I11" s="69">
        <v>-2929398.38</v>
      </c>
      <c r="J11" s="100">
        <v>12363959.84</v>
      </c>
      <c r="K11" s="49" t="e">
        <f>J12+J14+J19+#REF!</f>
        <v>#REF!</v>
      </c>
      <c r="L11" s="10"/>
    </row>
    <row r="12" spans="1:12" x14ac:dyDescent="0.2">
      <c r="A12" s="62" t="s">
        <v>1</v>
      </c>
      <c r="B12" s="63" t="s">
        <v>16</v>
      </c>
      <c r="C12" s="64" t="s">
        <v>3</v>
      </c>
      <c r="D12" s="65" t="s">
        <v>2</v>
      </c>
      <c r="E12" s="66" t="s">
        <v>2</v>
      </c>
      <c r="F12" s="67" t="s">
        <v>21</v>
      </c>
      <c r="G12" s="91">
        <v>4700000</v>
      </c>
      <c r="H12" s="80">
        <v>13707118.220000001</v>
      </c>
      <c r="I12" s="69">
        <v>-2929398.38</v>
      </c>
      <c r="J12" s="80">
        <v>10777719.84</v>
      </c>
      <c r="L12" s="5"/>
    </row>
    <row r="13" spans="1:12" ht="13.5" thickBot="1" x14ac:dyDescent="0.25">
      <c r="A13" s="75"/>
      <c r="B13" s="76"/>
      <c r="C13" s="77"/>
      <c r="D13" s="78">
        <v>5273</v>
      </c>
      <c r="E13" s="79">
        <v>5901</v>
      </c>
      <c r="F13" s="68" t="s">
        <v>4</v>
      </c>
      <c r="G13" s="92">
        <v>4700000</v>
      </c>
      <c r="H13" s="81">
        <v>13707118.220000001</v>
      </c>
      <c r="I13" s="69">
        <v>-2929398.38</v>
      </c>
      <c r="J13" s="80">
        <v>10777719.84</v>
      </c>
      <c r="L13" s="5"/>
    </row>
    <row r="14" spans="1:12" x14ac:dyDescent="0.2">
      <c r="A14" s="70" t="s">
        <v>1</v>
      </c>
      <c r="B14" s="71" t="s">
        <v>17</v>
      </c>
      <c r="C14" s="72" t="s">
        <v>3</v>
      </c>
      <c r="D14" s="73" t="s">
        <v>2</v>
      </c>
      <c r="E14" s="74" t="s">
        <v>2</v>
      </c>
      <c r="F14" s="37" t="s">
        <v>18</v>
      </c>
      <c r="G14" s="93">
        <v>300000</v>
      </c>
      <c r="H14" s="38">
        <f>SUM(H15:H18)</f>
        <v>300000</v>
      </c>
      <c r="I14" s="38">
        <v>0</v>
      </c>
      <c r="J14" s="82">
        <f>SUM(J15:J18)</f>
        <v>300000</v>
      </c>
      <c r="K14" s="10"/>
      <c r="L14" s="5"/>
    </row>
    <row r="15" spans="1:12" x14ac:dyDescent="0.2">
      <c r="A15" s="39"/>
      <c r="B15" s="40"/>
      <c r="C15" s="41"/>
      <c r="D15" s="42">
        <v>5273</v>
      </c>
      <c r="E15" s="43">
        <v>5137</v>
      </c>
      <c r="F15" s="44" t="s">
        <v>10</v>
      </c>
      <c r="G15" s="94">
        <v>50000</v>
      </c>
      <c r="H15" s="14">
        <v>50000</v>
      </c>
      <c r="I15" s="9">
        <v>0</v>
      </c>
      <c r="J15" s="83">
        <v>50000</v>
      </c>
      <c r="L15" s="5"/>
    </row>
    <row r="16" spans="1:12" x14ac:dyDescent="0.2">
      <c r="A16" s="39"/>
      <c r="B16" s="40"/>
      <c r="C16" s="41"/>
      <c r="D16" s="42">
        <v>5273</v>
      </c>
      <c r="E16" s="43">
        <v>5139</v>
      </c>
      <c r="F16" s="44" t="s">
        <v>8</v>
      </c>
      <c r="G16" s="94">
        <v>20000</v>
      </c>
      <c r="H16" s="14">
        <v>20000</v>
      </c>
      <c r="I16" s="9">
        <v>0</v>
      </c>
      <c r="J16" s="83">
        <v>20000</v>
      </c>
      <c r="L16" s="10"/>
    </row>
    <row r="17" spans="1:12" x14ac:dyDescent="0.2">
      <c r="A17" s="39"/>
      <c r="B17" s="40"/>
      <c r="C17" s="41"/>
      <c r="D17" s="42">
        <v>5273</v>
      </c>
      <c r="E17" s="43">
        <v>5166</v>
      </c>
      <c r="F17" s="44" t="s">
        <v>7</v>
      </c>
      <c r="G17" s="94">
        <v>20000</v>
      </c>
      <c r="H17" s="14">
        <v>20000</v>
      </c>
      <c r="I17" s="9">
        <v>0</v>
      </c>
      <c r="J17" s="83">
        <v>20000</v>
      </c>
      <c r="L17" s="5"/>
    </row>
    <row r="18" spans="1:12" ht="13.5" thickBot="1" x14ac:dyDescent="0.25">
      <c r="A18" s="17"/>
      <c r="B18" s="45"/>
      <c r="C18" s="11"/>
      <c r="D18" s="46">
        <v>5273</v>
      </c>
      <c r="E18" s="47">
        <v>5169</v>
      </c>
      <c r="F18" s="48" t="s">
        <v>9</v>
      </c>
      <c r="G18" s="95">
        <v>210000</v>
      </c>
      <c r="H18" s="15">
        <v>210000</v>
      </c>
      <c r="I18" s="12">
        <v>0</v>
      </c>
      <c r="J18" s="84">
        <v>210000</v>
      </c>
      <c r="L18" s="5"/>
    </row>
    <row r="19" spans="1:12" x14ac:dyDescent="0.2">
      <c r="A19" s="50" t="s">
        <v>1</v>
      </c>
      <c r="B19" s="51" t="s">
        <v>19</v>
      </c>
      <c r="C19" s="52" t="s">
        <v>3</v>
      </c>
      <c r="D19" s="53" t="s">
        <v>2</v>
      </c>
      <c r="E19" s="54" t="s">
        <v>2</v>
      </c>
      <c r="F19" s="16" t="s">
        <v>23</v>
      </c>
      <c r="G19" s="96">
        <v>0</v>
      </c>
      <c r="H19" s="55">
        <v>373490</v>
      </c>
      <c r="I19" s="55">
        <v>0</v>
      </c>
      <c r="J19" s="56">
        <v>373490</v>
      </c>
      <c r="L19" s="5"/>
    </row>
    <row r="20" spans="1:12" ht="12.95" thickBot="1" x14ac:dyDescent="0.3">
      <c r="A20" s="1"/>
      <c r="B20" s="57"/>
      <c r="C20" s="58"/>
      <c r="D20" s="2">
        <v>5273</v>
      </c>
      <c r="E20" s="59">
        <v>6121</v>
      </c>
      <c r="F20" s="60" t="s">
        <v>20</v>
      </c>
      <c r="G20" s="97">
        <v>0</v>
      </c>
      <c r="H20" s="3">
        <v>373490</v>
      </c>
      <c r="I20" s="3">
        <v>0</v>
      </c>
      <c r="J20" s="61">
        <f>H20+I20</f>
        <v>373490</v>
      </c>
      <c r="L20" s="5"/>
    </row>
    <row r="21" spans="1:12" ht="22.5" x14ac:dyDescent="0.2">
      <c r="A21" s="50" t="s">
        <v>1</v>
      </c>
      <c r="B21" s="51" t="s">
        <v>28</v>
      </c>
      <c r="C21" s="52" t="s">
        <v>3</v>
      </c>
      <c r="D21" s="53" t="s">
        <v>2</v>
      </c>
      <c r="E21" s="54" t="s">
        <v>2</v>
      </c>
      <c r="F21" s="16" t="s">
        <v>27</v>
      </c>
      <c r="G21" s="96">
        <v>0</v>
      </c>
      <c r="H21" s="55">
        <v>250000</v>
      </c>
      <c r="I21" s="55">
        <v>0</v>
      </c>
      <c r="J21" s="56">
        <f>J22</f>
        <v>250000</v>
      </c>
      <c r="L21" s="5"/>
    </row>
    <row r="22" spans="1:12" ht="13.5" thickBot="1" x14ac:dyDescent="0.25">
      <c r="A22" s="85"/>
      <c r="B22" s="57"/>
      <c r="C22" s="58"/>
      <c r="D22" s="86">
        <v>5273</v>
      </c>
      <c r="E22" s="87">
        <v>6123</v>
      </c>
      <c r="F22" s="88" t="s">
        <v>29</v>
      </c>
      <c r="G22" s="98">
        <v>0</v>
      </c>
      <c r="H22" s="15">
        <v>250000</v>
      </c>
      <c r="I22" s="15">
        <v>0</v>
      </c>
      <c r="J22" s="61">
        <f>H22+I22</f>
        <v>250000</v>
      </c>
      <c r="L22" s="5"/>
    </row>
    <row r="23" spans="1:12" ht="22.5" x14ac:dyDescent="0.2">
      <c r="A23" s="50" t="s">
        <v>1</v>
      </c>
      <c r="B23" s="51" t="s">
        <v>31</v>
      </c>
      <c r="C23" s="52" t="s">
        <v>3</v>
      </c>
      <c r="D23" s="53" t="s">
        <v>2</v>
      </c>
      <c r="E23" s="54" t="s">
        <v>2</v>
      </c>
      <c r="F23" s="16" t="s">
        <v>32</v>
      </c>
      <c r="G23" s="96">
        <v>0</v>
      </c>
      <c r="H23" s="55">
        <v>62750</v>
      </c>
      <c r="I23" s="55">
        <v>0</v>
      </c>
      <c r="J23" s="56">
        <v>62750</v>
      </c>
      <c r="L23" s="5"/>
    </row>
    <row r="24" spans="1:12" ht="13.5" thickBot="1" x14ac:dyDescent="0.25">
      <c r="A24" s="85"/>
      <c r="B24" s="57"/>
      <c r="C24" s="58"/>
      <c r="D24" s="86">
        <v>5273</v>
      </c>
      <c r="E24" s="87">
        <v>5139</v>
      </c>
      <c r="F24" s="88" t="s">
        <v>8</v>
      </c>
      <c r="G24" s="98">
        <v>0</v>
      </c>
      <c r="H24" s="15">
        <v>62750</v>
      </c>
      <c r="I24" s="15">
        <v>0</v>
      </c>
      <c r="J24" s="61">
        <v>62750</v>
      </c>
      <c r="L24" s="5"/>
    </row>
    <row r="25" spans="1:12" ht="22.5" x14ac:dyDescent="0.2">
      <c r="A25" s="50" t="s">
        <v>1</v>
      </c>
      <c r="B25" s="51" t="s">
        <v>33</v>
      </c>
      <c r="C25" s="52" t="s">
        <v>3</v>
      </c>
      <c r="D25" s="53" t="s">
        <v>2</v>
      </c>
      <c r="E25" s="54" t="s">
        <v>2</v>
      </c>
      <c r="F25" s="16" t="s">
        <v>34</v>
      </c>
      <c r="G25" s="96">
        <v>0</v>
      </c>
      <c r="H25" s="55">
        <v>600000</v>
      </c>
      <c r="I25" s="96">
        <v>0</v>
      </c>
      <c r="J25" s="56">
        <f>J26</f>
        <v>600000</v>
      </c>
      <c r="L25" s="5"/>
    </row>
    <row r="26" spans="1:12" ht="13.5" thickBot="1" x14ac:dyDescent="0.25">
      <c r="A26" s="85"/>
      <c r="B26" s="57"/>
      <c r="C26" s="58"/>
      <c r="D26" s="86">
        <v>5273</v>
      </c>
      <c r="E26" s="87">
        <v>6123</v>
      </c>
      <c r="F26" s="88" t="s">
        <v>29</v>
      </c>
      <c r="G26" s="98">
        <v>0</v>
      </c>
      <c r="H26" s="15">
        <v>600000</v>
      </c>
      <c r="I26" s="98">
        <v>0</v>
      </c>
      <c r="J26" s="61">
        <f>H26+I26</f>
        <v>600000</v>
      </c>
      <c r="L26" s="5"/>
    </row>
    <row r="27" spans="1:12" x14ac:dyDescent="0.2">
      <c r="A27" s="31"/>
      <c r="B27" s="13"/>
      <c r="C27" s="13"/>
      <c r="D27" s="31"/>
      <c r="E27" s="18"/>
      <c r="F27" s="20"/>
      <c r="G27" s="20"/>
      <c r="H27" s="21"/>
      <c r="I27" s="32"/>
      <c r="J27" s="32"/>
      <c r="L27" s="5"/>
    </row>
    <row r="28" spans="1:12" x14ac:dyDescent="0.2">
      <c r="A28" s="31"/>
      <c r="B28" s="13"/>
      <c r="C28" s="13"/>
      <c r="D28" s="31"/>
      <c r="E28" s="18"/>
      <c r="F28" s="20"/>
      <c r="G28" s="20"/>
      <c r="H28" s="21"/>
      <c r="I28" s="32"/>
      <c r="J28" s="32"/>
      <c r="L28" s="5"/>
    </row>
  </sheetData>
  <mergeCells count="7">
    <mergeCell ref="B10:C10"/>
    <mergeCell ref="B11:C11"/>
    <mergeCell ref="I1:J1"/>
    <mergeCell ref="A2:J2"/>
    <mergeCell ref="A4:J4"/>
    <mergeCell ref="A5:J5"/>
    <mergeCell ref="A6:J6"/>
  </mergeCells>
  <conditionalFormatting sqref="A14:A17 A18:G18 F15:G17 F14:I14">
    <cfRule type="expression" dxfId="5" priority="5">
      <formula>$I14&lt;&gt;0</formula>
    </cfRule>
  </conditionalFormatting>
  <conditionalFormatting sqref="B15:E17">
    <cfRule type="expression" dxfId="4" priority="4">
      <formula>$I14&lt;&gt;0</formula>
    </cfRule>
  </conditionalFormatting>
  <conditionalFormatting sqref="B14:E14">
    <cfRule type="expression" dxfId="3" priority="6">
      <formula>#REF!&lt;&gt;0</formula>
    </cfRule>
  </conditionalFormatting>
  <conditionalFormatting sqref="H15:H18">
    <cfRule type="expression" dxfId="2" priority="3">
      <formula>$I15&lt;&gt;0</formula>
    </cfRule>
  </conditionalFormatting>
  <conditionalFormatting sqref="J14">
    <cfRule type="expression" dxfId="1" priority="2">
      <formula>$I14&lt;&gt;0</formula>
    </cfRule>
  </conditionalFormatting>
  <conditionalFormatting sqref="J15:J18">
    <cfRule type="expression" dxfId="0" priority="1">
      <formula>$I15&lt;&gt;0</formula>
    </cfRule>
  </conditionalFormatting>
  <pageMargins left="0.59055118110236227" right="0.39370078740157483" top="0.59055118110236227" bottom="0.78740157480314965" header="0.51181102362204722" footer="0.51181102362204722"/>
  <pageSetup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M33" sqref="M33"/>
    </sheetView>
  </sheetViews>
  <sheetFormatPr defaultRowHeight="12.75" x14ac:dyDescent="0.2"/>
  <cols>
    <col min="1" max="1" width="3.140625" style="101" customWidth="1"/>
    <col min="2" max="2" width="7.140625" style="101" customWidth="1"/>
    <col min="3" max="5" width="4.7109375" style="101" customWidth="1"/>
    <col min="6" max="6" width="38.7109375" style="101" customWidth="1"/>
    <col min="7" max="7" width="10" style="102" customWidth="1"/>
    <col min="8" max="8" width="10.7109375" style="102" customWidth="1"/>
    <col min="9" max="9" width="9.42578125" style="101" customWidth="1"/>
    <col min="10" max="10" width="10" style="101" customWidth="1"/>
    <col min="11" max="12" width="9.140625" style="101"/>
    <col min="13" max="13" width="10.140625" style="101" bestFit="1" customWidth="1"/>
    <col min="14" max="16384" width="9.140625" style="101"/>
  </cols>
  <sheetData>
    <row r="1" spans="1:13" s="99" customFormat="1" x14ac:dyDescent="0.2">
      <c r="A1" s="208"/>
      <c r="B1" s="208"/>
      <c r="C1" s="208"/>
      <c r="D1" s="208"/>
      <c r="E1" s="208"/>
      <c r="F1" s="208"/>
      <c r="G1" s="209"/>
      <c r="H1" s="255" t="s">
        <v>66</v>
      </c>
      <c r="I1" s="255"/>
      <c r="J1" s="255"/>
      <c r="K1" s="210"/>
      <c r="M1" s="6"/>
    </row>
    <row r="2" spans="1:13" s="99" customFormat="1" x14ac:dyDescent="0.2">
      <c r="A2" s="208"/>
      <c r="B2" s="208"/>
      <c r="C2" s="208"/>
      <c r="D2" s="208"/>
      <c r="E2" s="208"/>
      <c r="F2" s="208"/>
      <c r="G2" s="209"/>
      <c r="H2" s="209"/>
      <c r="I2" s="209"/>
      <c r="J2" s="208"/>
      <c r="K2" s="207"/>
      <c r="M2" s="6"/>
    </row>
    <row r="3" spans="1:13" s="99" customFormat="1" ht="18" x14ac:dyDescent="0.25">
      <c r="A3" s="256"/>
      <c r="B3" s="256"/>
      <c r="C3" s="256"/>
      <c r="D3" s="256"/>
      <c r="E3" s="256"/>
      <c r="F3" s="256"/>
      <c r="G3" s="256"/>
      <c r="H3" s="256"/>
      <c r="I3" s="256"/>
      <c r="J3" s="256"/>
      <c r="K3" s="205"/>
      <c r="M3" s="6"/>
    </row>
    <row r="4" spans="1:13" s="99" customFormat="1" ht="12.75" customHeight="1" x14ac:dyDescent="0.25">
      <c r="A4" s="206"/>
      <c r="B4" s="206"/>
      <c r="C4" s="206"/>
      <c r="D4" s="206"/>
      <c r="E4" s="206"/>
      <c r="F4" s="206"/>
      <c r="G4" s="206"/>
      <c r="H4" s="206"/>
      <c r="I4" s="206"/>
      <c r="J4" s="206"/>
      <c r="K4" s="205"/>
      <c r="M4" s="6"/>
    </row>
    <row r="5" spans="1:13" ht="15.75" x14ac:dyDescent="0.25">
      <c r="A5" s="257" t="s">
        <v>65</v>
      </c>
      <c r="B5" s="257"/>
      <c r="C5" s="257"/>
      <c r="D5" s="257"/>
      <c r="E5" s="257"/>
      <c r="F5" s="257"/>
      <c r="G5" s="257"/>
      <c r="H5" s="257"/>
      <c r="I5" s="257"/>
      <c r="J5" s="257"/>
    </row>
    <row r="6" spans="1:13" x14ac:dyDescent="0.2">
      <c r="A6" s="204"/>
      <c r="B6" s="204"/>
      <c r="C6" s="204"/>
      <c r="D6" s="204"/>
      <c r="E6" s="204"/>
      <c r="F6" s="204"/>
      <c r="G6" s="204"/>
      <c r="H6" s="204"/>
      <c r="I6" s="203"/>
      <c r="J6" s="203"/>
    </row>
    <row r="7" spans="1:13" s="99" customFormat="1" ht="15.75" x14ac:dyDescent="0.2">
      <c r="A7" s="258" t="s">
        <v>64</v>
      </c>
      <c r="B7" s="258"/>
      <c r="C7" s="258"/>
      <c r="D7" s="258"/>
      <c r="E7" s="258"/>
      <c r="F7" s="258"/>
      <c r="G7" s="258"/>
      <c r="H7" s="258"/>
      <c r="I7" s="258"/>
      <c r="J7" s="258"/>
      <c r="K7" s="202"/>
      <c r="M7" s="6"/>
    </row>
    <row r="8" spans="1:13" s="120" customFormat="1" ht="13.5" thickBot="1" x14ac:dyDescent="0.25">
      <c r="A8" s="201"/>
      <c r="B8" s="201"/>
      <c r="C8" s="201"/>
      <c r="D8" s="200"/>
      <c r="E8" s="200"/>
      <c r="F8" s="200"/>
      <c r="G8" s="199"/>
      <c r="H8" s="199"/>
      <c r="I8" s="200"/>
      <c r="J8" s="199" t="s">
        <v>63</v>
      </c>
    </row>
    <row r="9" spans="1:13" s="120" customFormat="1" ht="23.25" thickBot="1" x14ac:dyDescent="0.25">
      <c r="A9" s="198" t="s">
        <v>11</v>
      </c>
      <c r="B9" s="259" t="s">
        <v>12</v>
      </c>
      <c r="C9" s="260"/>
      <c r="D9" s="197" t="s">
        <v>0</v>
      </c>
      <c r="E9" s="196" t="s">
        <v>13</v>
      </c>
      <c r="F9" s="195" t="s">
        <v>62</v>
      </c>
      <c r="G9" s="194" t="s">
        <v>26</v>
      </c>
      <c r="H9" s="7" t="s">
        <v>61</v>
      </c>
      <c r="I9" s="7" t="s">
        <v>60</v>
      </c>
      <c r="J9" s="193" t="s">
        <v>59</v>
      </c>
    </row>
    <row r="10" spans="1:13" s="120" customFormat="1" ht="13.5" thickBot="1" x14ac:dyDescent="0.25">
      <c r="A10" s="192" t="s">
        <v>1</v>
      </c>
      <c r="B10" s="261" t="s">
        <v>2</v>
      </c>
      <c r="C10" s="262"/>
      <c r="D10" s="191" t="s">
        <v>2</v>
      </c>
      <c r="E10" s="190" t="s">
        <v>2</v>
      </c>
      <c r="F10" s="189" t="s">
        <v>58</v>
      </c>
      <c r="G10" s="188">
        <f>G11+G13+G15+G17+G19+G21</f>
        <v>3540</v>
      </c>
      <c r="H10" s="188">
        <f>H11+H13+H15+H17+H19+H21</f>
        <v>36307</v>
      </c>
      <c r="I10" s="188">
        <f>I11+I13+I15+I17+I19+I21+I23</f>
        <v>2929.3983800000001</v>
      </c>
      <c r="J10" s="187">
        <f>I10+H10</f>
        <v>39236.398379999999</v>
      </c>
    </row>
    <row r="11" spans="1:13" s="120" customFormat="1" x14ac:dyDescent="0.2">
      <c r="A11" s="180" t="s">
        <v>43</v>
      </c>
      <c r="B11" s="179" t="s">
        <v>57</v>
      </c>
      <c r="C11" s="178" t="s">
        <v>41</v>
      </c>
      <c r="D11" s="177" t="s">
        <v>2</v>
      </c>
      <c r="E11" s="176" t="s">
        <v>2</v>
      </c>
      <c r="F11" s="175" t="s">
        <v>56</v>
      </c>
      <c r="G11" s="174">
        <f>G12</f>
        <v>0</v>
      </c>
      <c r="H11" s="173">
        <f>H12</f>
        <v>1950</v>
      </c>
      <c r="I11" s="158">
        <v>0</v>
      </c>
      <c r="J11" s="157">
        <f t="shared" ref="J11:J22" si="0">H11+I11</f>
        <v>1950</v>
      </c>
    </row>
    <row r="12" spans="1:13" s="120" customFormat="1" ht="23.25" thickBot="1" x14ac:dyDescent="0.25">
      <c r="A12" s="172"/>
      <c r="B12" s="186"/>
      <c r="C12" s="185"/>
      <c r="D12" s="184">
        <v>3533</v>
      </c>
      <c r="E12" s="183">
        <v>6351</v>
      </c>
      <c r="F12" s="167" t="s">
        <v>39</v>
      </c>
      <c r="G12" s="182">
        <v>0</v>
      </c>
      <c r="H12" s="181">
        <v>1950</v>
      </c>
      <c r="I12" s="137">
        <v>0</v>
      </c>
      <c r="J12" s="136">
        <f t="shared" si="0"/>
        <v>1950</v>
      </c>
    </row>
    <row r="13" spans="1:13" s="120" customFormat="1" ht="22.5" x14ac:dyDescent="0.2">
      <c r="A13" s="180" t="s">
        <v>43</v>
      </c>
      <c r="B13" s="179" t="s">
        <v>55</v>
      </c>
      <c r="C13" s="178" t="s">
        <v>52</v>
      </c>
      <c r="D13" s="177" t="s">
        <v>2</v>
      </c>
      <c r="E13" s="176" t="s">
        <v>2</v>
      </c>
      <c r="F13" s="175" t="s">
        <v>54</v>
      </c>
      <c r="G13" s="174">
        <f>G14</f>
        <v>0</v>
      </c>
      <c r="H13" s="173">
        <f>H14</f>
        <v>2307</v>
      </c>
      <c r="I13" s="158">
        <v>0</v>
      </c>
      <c r="J13" s="157">
        <f t="shared" si="0"/>
        <v>2307</v>
      </c>
    </row>
    <row r="14" spans="1:13" s="120" customFormat="1" ht="23.25" thickBot="1" x14ac:dyDescent="0.25">
      <c r="A14" s="172"/>
      <c r="B14" s="186"/>
      <c r="C14" s="185"/>
      <c r="D14" s="184">
        <v>3523</v>
      </c>
      <c r="E14" s="183">
        <v>5331</v>
      </c>
      <c r="F14" s="167" t="s">
        <v>46</v>
      </c>
      <c r="G14" s="182">
        <v>0</v>
      </c>
      <c r="H14" s="181">
        <v>2307</v>
      </c>
      <c r="I14" s="137">
        <v>0</v>
      </c>
      <c r="J14" s="136">
        <f t="shared" si="0"/>
        <v>2307</v>
      </c>
    </row>
    <row r="15" spans="1:13" s="120" customFormat="1" ht="22.5" x14ac:dyDescent="0.2">
      <c r="A15" s="180" t="s">
        <v>43</v>
      </c>
      <c r="B15" s="179" t="s">
        <v>53</v>
      </c>
      <c r="C15" s="178" t="s">
        <v>52</v>
      </c>
      <c r="D15" s="177" t="s">
        <v>2</v>
      </c>
      <c r="E15" s="176" t="s">
        <v>2</v>
      </c>
      <c r="F15" s="175" t="s">
        <v>51</v>
      </c>
      <c r="G15" s="174">
        <f>G16</f>
        <v>0</v>
      </c>
      <c r="H15" s="173">
        <f>H16</f>
        <v>230</v>
      </c>
      <c r="I15" s="158">
        <v>0</v>
      </c>
      <c r="J15" s="157">
        <f t="shared" si="0"/>
        <v>230</v>
      </c>
    </row>
    <row r="16" spans="1:13" s="120" customFormat="1" ht="23.25" thickBot="1" x14ac:dyDescent="0.25">
      <c r="A16" s="172"/>
      <c r="B16" s="171"/>
      <c r="C16" s="170"/>
      <c r="D16" s="169">
        <v>3523</v>
      </c>
      <c r="E16" s="168">
        <v>6351</v>
      </c>
      <c r="F16" s="167" t="s">
        <v>39</v>
      </c>
      <c r="G16" s="166">
        <v>0</v>
      </c>
      <c r="H16" s="165">
        <v>230</v>
      </c>
      <c r="I16" s="137">
        <v>0</v>
      </c>
      <c r="J16" s="136">
        <f t="shared" si="0"/>
        <v>230</v>
      </c>
    </row>
    <row r="17" spans="1:12" s="120" customFormat="1" ht="22.5" x14ac:dyDescent="0.2">
      <c r="A17" s="164" t="s">
        <v>43</v>
      </c>
      <c r="B17" s="163" t="s">
        <v>50</v>
      </c>
      <c r="C17" s="162" t="s">
        <v>41</v>
      </c>
      <c r="D17" s="161" t="s">
        <v>2</v>
      </c>
      <c r="E17" s="160" t="s">
        <v>2</v>
      </c>
      <c r="F17" s="159" t="s">
        <v>49</v>
      </c>
      <c r="G17" s="158">
        <f>G18</f>
        <v>3000</v>
      </c>
      <c r="H17" s="158">
        <f>H18</f>
        <v>3000</v>
      </c>
      <c r="I17" s="158">
        <f>I18</f>
        <v>0</v>
      </c>
      <c r="J17" s="157">
        <f t="shared" si="0"/>
        <v>3000</v>
      </c>
    </row>
    <row r="18" spans="1:12" s="120" customFormat="1" ht="22.5" customHeight="1" thickBot="1" x14ac:dyDescent="0.25">
      <c r="A18" s="143"/>
      <c r="B18" s="155"/>
      <c r="C18" s="141"/>
      <c r="D18" s="154">
        <v>3533</v>
      </c>
      <c r="E18" s="153">
        <v>6351</v>
      </c>
      <c r="F18" s="152" t="s">
        <v>39</v>
      </c>
      <c r="G18" s="137">
        <v>3000</v>
      </c>
      <c r="H18" s="137">
        <v>3000</v>
      </c>
      <c r="I18" s="137">
        <v>0</v>
      </c>
      <c r="J18" s="136">
        <f t="shared" si="0"/>
        <v>3000</v>
      </c>
    </row>
    <row r="19" spans="1:12" s="120" customFormat="1" x14ac:dyDescent="0.2">
      <c r="A19" s="164" t="s">
        <v>43</v>
      </c>
      <c r="B19" s="163" t="s">
        <v>48</v>
      </c>
      <c r="C19" s="162" t="s">
        <v>41</v>
      </c>
      <c r="D19" s="161" t="s">
        <v>2</v>
      </c>
      <c r="E19" s="160" t="s">
        <v>2</v>
      </c>
      <c r="F19" s="159" t="s">
        <v>47</v>
      </c>
      <c r="G19" s="158">
        <f>G20</f>
        <v>540</v>
      </c>
      <c r="H19" s="158">
        <f>H20</f>
        <v>540</v>
      </c>
      <c r="I19" s="158">
        <f>I20</f>
        <v>0</v>
      </c>
      <c r="J19" s="157">
        <f t="shared" si="0"/>
        <v>540</v>
      </c>
      <c r="L19" s="156"/>
    </row>
    <row r="20" spans="1:12" s="120" customFormat="1" ht="22.5" customHeight="1" thickBot="1" x14ac:dyDescent="0.25">
      <c r="A20" s="143"/>
      <c r="B20" s="155"/>
      <c r="C20" s="141"/>
      <c r="D20" s="154">
        <v>3533</v>
      </c>
      <c r="E20" s="153">
        <v>5331</v>
      </c>
      <c r="F20" s="152" t="s">
        <v>46</v>
      </c>
      <c r="G20" s="137">
        <v>540</v>
      </c>
      <c r="H20" s="137">
        <v>540</v>
      </c>
      <c r="I20" s="137">
        <v>0</v>
      </c>
      <c r="J20" s="136">
        <f t="shared" si="0"/>
        <v>540</v>
      </c>
    </row>
    <row r="21" spans="1:12" s="120" customFormat="1" ht="12.75" customHeight="1" x14ac:dyDescent="0.2">
      <c r="A21" s="151" t="s">
        <v>43</v>
      </c>
      <c r="B21" s="150" t="s">
        <v>45</v>
      </c>
      <c r="C21" s="149" t="s">
        <v>41</v>
      </c>
      <c r="D21" s="148" t="s">
        <v>2</v>
      </c>
      <c r="E21" s="147" t="s">
        <v>2</v>
      </c>
      <c r="F21" s="146" t="s">
        <v>44</v>
      </c>
      <c r="G21" s="145">
        <f>G22</f>
        <v>0</v>
      </c>
      <c r="H21" s="145">
        <f>H22</f>
        <v>28280</v>
      </c>
      <c r="I21" s="145">
        <f>I22</f>
        <v>0</v>
      </c>
      <c r="J21" s="144">
        <f t="shared" si="0"/>
        <v>28280</v>
      </c>
    </row>
    <row r="22" spans="1:12" s="120" customFormat="1" ht="23.25" thickBot="1" x14ac:dyDescent="0.25">
      <c r="A22" s="143"/>
      <c r="B22" s="142"/>
      <c r="C22" s="141"/>
      <c r="D22" s="140">
        <v>3533</v>
      </c>
      <c r="E22" s="139">
        <v>6351</v>
      </c>
      <c r="F22" s="138" t="s">
        <v>39</v>
      </c>
      <c r="G22" s="137">
        <v>0</v>
      </c>
      <c r="H22" s="137">
        <v>28280</v>
      </c>
      <c r="I22" s="137">
        <v>0</v>
      </c>
      <c r="J22" s="136">
        <f t="shared" si="0"/>
        <v>28280</v>
      </c>
    </row>
    <row r="23" spans="1:12" s="120" customFormat="1" ht="12.75" customHeight="1" x14ac:dyDescent="0.2">
      <c r="A23" s="135" t="s">
        <v>43</v>
      </c>
      <c r="B23" s="134" t="s">
        <v>42</v>
      </c>
      <c r="C23" s="133" t="s">
        <v>41</v>
      </c>
      <c r="D23" s="132" t="s">
        <v>2</v>
      </c>
      <c r="E23" s="131" t="s">
        <v>2</v>
      </c>
      <c r="F23" s="130" t="s">
        <v>40</v>
      </c>
      <c r="G23" s="129">
        <v>0</v>
      </c>
      <c r="H23" s="129">
        <v>0</v>
      </c>
      <c r="I23" s="129">
        <f>I24+I25</f>
        <v>2929.3983800000001</v>
      </c>
      <c r="J23" s="128">
        <f>J24+J25</f>
        <v>2929.3983800000001</v>
      </c>
    </row>
    <row r="24" spans="1:12" s="120" customFormat="1" ht="22.5" x14ac:dyDescent="0.2">
      <c r="A24" s="125"/>
      <c r="B24" s="127"/>
      <c r="C24" s="126"/>
      <c r="D24" s="125">
        <v>3533</v>
      </c>
      <c r="E24" s="124">
        <v>6351</v>
      </c>
      <c r="F24" s="123" t="s">
        <v>39</v>
      </c>
      <c r="G24" s="122">
        <v>0</v>
      </c>
      <c r="H24" s="122">
        <v>0</v>
      </c>
      <c r="I24" s="122">
        <v>2040.0479</v>
      </c>
      <c r="J24" s="121">
        <f>H24+I24</f>
        <v>2040.0479</v>
      </c>
    </row>
    <row r="25" spans="1:12" ht="23.25" thickBot="1" x14ac:dyDescent="0.25">
      <c r="A25" s="119"/>
      <c r="B25" s="118"/>
      <c r="C25" s="117"/>
      <c r="D25" s="116">
        <v>3533</v>
      </c>
      <c r="E25" s="115">
        <v>5331</v>
      </c>
      <c r="F25" s="114" t="s">
        <v>38</v>
      </c>
      <c r="G25" s="113">
        <v>0</v>
      </c>
      <c r="H25" s="112">
        <v>0</v>
      </c>
      <c r="I25" s="111">
        <v>889.35047999999995</v>
      </c>
      <c r="J25" s="110">
        <f>H25+I25</f>
        <v>889.35047999999995</v>
      </c>
    </row>
    <row r="26" spans="1:12" x14ac:dyDescent="0.2">
      <c r="A26" s="109"/>
      <c r="B26" s="108"/>
      <c r="C26" s="108"/>
      <c r="D26" s="107"/>
      <c r="E26" s="107"/>
      <c r="F26" s="106"/>
      <c r="G26" s="105"/>
      <c r="H26" s="104"/>
      <c r="I26" s="103"/>
      <c r="J26" s="103"/>
    </row>
  </sheetData>
  <mergeCells count="6">
    <mergeCell ref="B10:C10"/>
    <mergeCell ref="H1:J1"/>
    <mergeCell ref="A3:J3"/>
    <mergeCell ref="A5:J5"/>
    <mergeCell ref="A7:J7"/>
    <mergeCell ref="B9:C9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zoomScaleNormal="100" workbookViewId="0">
      <selection activeCell="C36" sqref="C36"/>
    </sheetView>
  </sheetViews>
  <sheetFormatPr defaultRowHeight="12.75" x14ac:dyDescent="0.2"/>
  <cols>
    <col min="1" max="1" width="36.5703125" style="211" bestFit="1" customWidth="1"/>
    <col min="2" max="2" width="7.28515625" style="211" customWidth="1"/>
    <col min="3" max="3" width="13.85546875" style="211" customWidth="1"/>
    <col min="4" max="4" width="10.7109375" style="211" bestFit="1" customWidth="1"/>
    <col min="5" max="5" width="14.140625" style="211" customWidth="1"/>
    <col min="6" max="9" width="9.140625" style="211"/>
    <col min="10" max="10" width="11.7109375" style="211" bestFit="1" customWidth="1"/>
    <col min="11" max="16384" width="9.140625" style="211"/>
  </cols>
  <sheetData>
    <row r="1" spans="1:10" ht="13.5" thickBot="1" x14ac:dyDescent="0.25">
      <c r="A1" s="263" t="s">
        <v>133</v>
      </c>
      <c r="B1" s="263"/>
      <c r="C1" s="247"/>
      <c r="D1" s="247"/>
      <c r="E1" s="246" t="s">
        <v>91</v>
      </c>
    </row>
    <row r="2" spans="1:10" ht="13.5" thickBot="1" x14ac:dyDescent="0.25">
      <c r="A2" s="226" t="s">
        <v>132</v>
      </c>
      <c r="B2" s="225" t="s">
        <v>131</v>
      </c>
      <c r="C2" s="224" t="s">
        <v>130</v>
      </c>
      <c r="D2" s="224" t="s">
        <v>89</v>
      </c>
      <c r="E2" s="224" t="s">
        <v>129</v>
      </c>
    </row>
    <row r="3" spans="1:10" ht="15" customHeight="1" x14ac:dyDescent="0.2">
      <c r="A3" s="245" t="s">
        <v>128</v>
      </c>
      <c r="B3" s="244" t="s">
        <v>127</v>
      </c>
      <c r="C3" s="243">
        <f>C4+C5+C6</f>
        <v>3137070.36</v>
      </c>
      <c r="D3" s="243">
        <f>D4+D5+D6</f>
        <v>0</v>
      </c>
      <c r="E3" s="242">
        <f t="shared" ref="E3:E10" si="0">C3+D3</f>
        <v>3137070.36</v>
      </c>
    </row>
    <row r="4" spans="1:10" ht="15" customHeight="1" x14ac:dyDescent="0.2">
      <c r="A4" s="235" t="s">
        <v>126</v>
      </c>
      <c r="B4" s="220" t="s">
        <v>125</v>
      </c>
      <c r="C4" s="219">
        <v>2965582.22</v>
      </c>
      <c r="D4" s="241">
        <v>0</v>
      </c>
      <c r="E4" s="240">
        <f t="shared" si="0"/>
        <v>2965582.22</v>
      </c>
      <c r="J4" s="212"/>
    </row>
    <row r="5" spans="1:10" ht="15" customHeight="1" x14ac:dyDescent="0.2">
      <c r="A5" s="235" t="s">
        <v>124</v>
      </c>
      <c r="B5" s="220" t="s">
        <v>123</v>
      </c>
      <c r="C5" s="219">
        <v>137446.63</v>
      </c>
      <c r="D5" s="218">
        <v>0</v>
      </c>
      <c r="E5" s="240">
        <f t="shared" si="0"/>
        <v>137446.63</v>
      </c>
    </row>
    <row r="6" spans="1:10" ht="15" customHeight="1" x14ac:dyDescent="0.2">
      <c r="A6" s="235" t="s">
        <v>122</v>
      </c>
      <c r="B6" s="220" t="s">
        <v>121</v>
      </c>
      <c r="C6" s="219">
        <v>34041.509999999995</v>
      </c>
      <c r="D6" s="219">
        <v>0</v>
      </c>
      <c r="E6" s="240">
        <f t="shared" si="0"/>
        <v>34041.509999999995</v>
      </c>
    </row>
    <row r="7" spans="1:10" ht="15" customHeight="1" x14ac:dyDescent="0.2">
      <c r="A7" s="239" t="s">
        <v>120</v>
      </c>
      <c r="B7" s="220" t="s">
        <v>119</v>
      </c>
      <c r="C7" s="237">
        <f>C8+C14</f>
        <v>5993194.1900000004</v>
      </c>
      <c r="D7" s="237">
        <f>D8+D14</f>
        <v>0</v>
      </c>
      <c r="E7" s="236">
        <f t="shared" si="0"/>
        <v>5993194.1900000004</v>
      </c>
    </row>
    <row r="8" spans="1:10" ht="15" customHeight="1" x14ac:dyDescent="0.2">
      <c r="A8" s="235" t="s">
        <v>118</v>
      </c>
      <c r="B8" s="220" t="s">
        <v>114</v>
      </c>
      <c r="C8" s="219">
        <f>C9+C10+C12+C13+C11</f>
        <v>5791376.2400000002</v>
      </c>
      <c r="D8" s="219">
        <f>D9+D10+D12+D13</f>
        <v>0</v>
      </c>
      <c r="E8" s="234">
        <f t="shared" si="0"/>
        <v>5791376.2400000002</v>
      </c>
    </row>
    <row r="9" spans="1:10" ht="15" customHeight="1" x14ac:dyDescent="0.2">
      <c r="A9" s="235" t="s">
        <v>117</v>
      </c>
      <c r="B9" s="220" t="s">
        <v>116</v>
      </c>
      <c r="C9" s="219">
        <v>70970.2</v>
      </c>
      <c r="D9" s="219">
        <v>0</v>
      </c>
      <c r="E9" s="234">
        <f t="shared" si="0"/>
        <v>70970.2</v>
      </c>
    </row>
    <row r="10" spans="1:10" ht="15" customHeight="1" x14ac:dyDescent="0.2">
      <c r="A10" s="235" t="s">
        <v>115</v>
      </c>
      <c r="B10" s="220" t="s">
        <v>114</v>
      </c>
      <c r="C10" s="219">
        <v>5693336.7299999995</v>
      </c>
      <c r="D10" s="219">
        <v>0</v>
      </c>
      <c r="E10" s="234">
        <f t="shared" si="0"/>
        <v>5693336.7299999995</v>
      </c>
    </row>
    <row r="11" spans="1:10" ht="15" customHeight="1" x14ac:dyDescent="0.2">
      <c r="A11" s="235" t="s">
        <v>113</v>
      </c>
      <c r="B11" s="220">
        <v>4123</v>
      </c>
      <c r="C11" s="219">
        <v>0</v>
      </c>
      <c r="D11" s="219">
        <v>0</v>
      </c>
      <c r="E11" s="234">
        <f>SUM(C11:D11)</f>
        <v>0</v>
      </c>
    </row>
    <row r="12" spans="1:10" ht="15" customHeight="1" x14ac:dyDescent="0.2">
      <c r="A12" s="235" t="s">
        <v>112</v>
      </c>
      <c r="B12" s="220" t="s">
        <v>111</v>
      </c>
      <c r="C12" s="219">
        <v>716.19</v>
      </c>
      <c r="D12" s="219">
        <v>0</v>
      </c>
      <c r="E12" s="234">
        <f>SUM(C12:D12)</f>
        <v>716.19</v>
      </c>
    </row>
    <row r="13" spans="1:10" ht="15" customHeight="1" x14ac:dyDescent="0.2">
      <c r="A13" s="235" t="s">
        <v>110</v>
      </c>
      <c r="B13" s="220">
        <v>4121</v>
      </c>
      <c r="C13" s="219">
        <v>26353.119999999999</v>
      </c>
      <c r="D13" s="219">
        <v>0</v>
      </c>
      <c r="E13" s="234">
        <f>SUM(C13:D13)</f>
        <v>26353.119999999999</v>
      </c>
    </row>
    <row r="14" spans="1:10" ht="15" customHeight="1" x14ac:dyDescent="0.2">
      <c r="A14" s="235" t="s">
        <v>109</v>
      </c>
      <c r="B14" s="220" t="s">
        <v>108</v>
      </c>
      <c r="C14" s="219">
        <f>C15+C16+C17+C18</f>
        <v>201817.94999999998</v>
      </c>
      <c r="D14" s="219">
        <f>D15+D17+D18</f>
        <v>0</v>
      </c>
      <c r="E14" s="234">
        <f>C14+D14</f>
        <v>201817.94999999998</v>
      </c>
    </row>
    <row r="15" spans="1:10" ht="15" customHeight="1" x14ac:dyDescent="0.2">
      <c r="A15" s="235" t="s">
        <v>107</v>
      </c>
      <c r="B15" s="220" t="s">
        <v>106</v>
      </c>
      <c r="C15" s="219">
        <v>198009.99</v>
      </c>
      <c r="D15" s="219">
        <v>0</v>
      </c>
      <c r="E15" s="234">
        <f>C15+D15</f>
        <v>198009.99</v>
      </c>
    </row>
    <row r="16" spans="1:10" ht="15" customHeight="1" x14ac:dyDescent="0.2">
      <c r="A16" s="235" t="s">
        <v>105</v>
      </c>
      <c r="B16" s="220">
        <v>4223</v>
      </c>
      <c r="C16" s="219">
        <v>0</v>
      </c>
      <c r="D16" s="219">
        <v>0</v>
      </c>
      <c r="E16" s="234">
        <f>SUM(C16:D16)</f>
        <v>0</v>
      </c>
    </row>
    <row r="17" spans="1:5" ht="15" customHeight="1" x14ac:dyDescent="0.2">
      <c r="A17" s="235" t="s">
        <v>104</v>
      </c>
      <c r="B17" s="220" t="s">
        <v>103</v>
      </c>
      <c r="C17" s="219">
        <v>3340.55</v>
      </c>
      <c r="D17" s="219">
        <v>0</v>
      </c>
      <c r="E17" s="234">
        <f>SUM(C17:D17)</f>
        <v>3340.55</v>
      </c>
    </row>
    <row r="18" spans="1:5" ht="15" customHeight="1" x14ac:dyDescent="0.2">
      <c r="A18" s="235" t="s">
        <v>102</v>
      </c>
      <c r="B18" s="220">
        <v>4221</v>
      </c>
      <c r="C18" s="219">
        <v>467.41</v>
      </c>
      <c r="D18" s="219">
        <v>0</v>
      </c>
      <c r="E18" s="234">
        <f>SUM(C18:D18)</f>
        <v>467.41</v>
      </c>
    </row>
    <row r="19" spans="1:5" ht="15" customHeight="1" x14ac:dyDescent="0.2">
      <c r="A19" s="239" t="s">
        <v>101</v>
      </c>
      <c r="B19" s="238" t="s">
        <v>100</v>
      </c>
      <c r="C19" s="237">
        <f>C3+C7</f>
        <v>9130264.5500000007</v>
      </c>
      <c r="D19" s="237">
        <f>D3+D7</f>
        <v>0</v>
      </c>
      <c r="E19" s="236">
        <f>C19+D19</f>
        <v>9130264.5500000007</v>
      </c>
    </row>
    <row r="20" spans="1:5" ht="15" customHeight="1" x14ac:dyDescent="0.2">
      <c r="A20" s="239" t="s">
        <v>99</v>
      </c>
      <c r="B20" s="238" t="s">
        <v>98</v>
      </c>
      <c r="C20" s="237">
        <f>SUM(C21:C23)</f>
        <v>1951508.7400000002</v>
      </c>
      <c r="D20" s="237">
        <f>SUM(D21:D23)</f>
        <v>0</v>
      </c>
      <c r="E20" s="236">
        <f>C20+D20</f>
        <v>1951508.7400000002</v>
      </c>
    </row>
    <row r="21" spans="1:5" ht="15" customHeight="1" x14ac:dyDescent="0.2">
      <c r="A21" s="235" t="s">
        <v>97</v>
      </c>
      <c r="B21" s="220" t="s">
        <v>96</v>
      </c>
      <c r="C21" s="219">
        <v>111779.24</v>
      </c>
      <c r="D21" s="219">
        <v>0</v>
      </c>
      <c r="E21" s="234">
        <f>C21+D21</f>
        <v>111779.24</v>
      </c>
    </row>
    <row r="22" spans="1:5" ht="15" customHeight="1" x14ac:dyDescent="0.2">
      <c r="A22" s="235" t="s">
        <v>95</v>
      </c>
      <c r="B22" s="220">
        <v>8115</v>
      </c>
      <c r="C22" s="219">
        <v>1986604.5</v>
      </c>
      <c r="D22" s="219">
        <v>0</v>
      </c>
      <c r="E22" s="234">
        <f>SUM(C22:D22)</f>
        <v>1986604.5</v>
      </c>
    </row>
    <row r="23" spans="1:5" ht="15" customHeight="1" thickBot="1" x14ac:dyDescent="0.25">
      <c r="A23" s="233" t="s">
        <v>94</v>
      </c>
      <c r="B23" s="232">
        <v>-8124</v>
      </c>
      <c r="C23" s="231">
        <v>-146875</v>
      </c>
      <c r="D23" s="231">
        <v>0</v>
      </c>
      <c r="E23" s="230">
        <f>C23+D23</f>
        <v>-146875</v>
      </c>
    </row>
    <row r="24" spans="1:5" ht="15" customHeight="1" thickBot="1" x14ac:dyDescent="0.25">
      <c r="A24" s="229" t="s">
        <v>93</v>
      </c>
      <c r="B24" s="215"/>
      <c r="C24" s="214">
        <f>C3+C7+C20</f>
        <v>11081773.290000001</v>
      </c>
      <c r="D24" s="214">
        <f>D19+D20</f>
        <v>0</v>
      </c>
      <c r="E24" s="213">
        <f>C24+D24</f>
        <v>11081773.290000001</v>
      </c>
    </row>
    <row r="25" spans="1:5" ht="13.5" thickBot="1" x14ac:dyDescent="0.25">
      <c r="A25" s="263" t="s">
        <v>92</v>
      </c>
      <c r="B25" s="263"/>
      <c r="C25" s="228"/>
      <c r="D25" s="228"/>
      <c r="E25" s="227" t="s">
        <v>91</v>
      </c>
    </row>
    <row r="26" spans="1:5" ht="13.5" thickBot="1" x14ac:dyDescent="0.25">
      <c r="A26" s="226" t="s">
        <v>90</v>
      </c>
      <c r="B26" s="225" t="s">
        <v>13</v>
      </c>
      <c r="C26" s="224" t="s">
        <v>26</v>
      </c>
      <c r="D26" s="224" t="s">
        <v>89</v>
      </c>
      <c r="E26" s="224" t="s">
        <v>88</v>
      </c>
    </row>
    <row r="27" spans="1:5" ht="15" customHeight="1" x14ac:dyDescent="0.2">
      <c r="A27" s="223" t="s">
        <v>87</v>
      </c>
      <c r="B27" s="222" t="s">
        <v>73</v>
      </c>
      <c r="C27" s="218">
        <v>31838.7</v>
      </c>
      <c r="D27" s="218">
        <v>0</v>
      </c>
      <c r="E27" s="217">
        <f>C27+D27</f>
        <v>31838.7</v>
      </c>
    </row>
    <row r="28" spans="1:5" ht="15" customHeight="1" x14ac:dyDescent="0.2">
      <c r="A28" s="221" t="s">
        <v>86</v>
      </c>
      <c r="B28" s="220" t="s">
        <v>73</v>
      </c>
      <c r="C28" s="219">
        <v>294461.07</v>
      </c>
      <c r="D28" s="218">
        <v>0</v>
      </c>
      <c r="E28" s="217">
        <f>C28+D28</f>
        <v>294461.07</v>
      </c>
    </row>
    <row r="29" spans="1:5" ht="15" customHeight="1" x14ac:dyDescent="0.2">
      <c r="A29" s="221" t="s">
        <v>85</v>
      </c>
      <c r="B29" s="220" t="s">
        <v>68</v>
      </c>
      <c r="C29" s="219">
        <v>219636.43999999997</v>
      </c>
      <c r="D29" s="218">
        <v>0</v>
      </c>
      <c r="E29" s="217">
        <f>SUM(C29:D29)</f>
        <v>219636.43999999997</v>
      </c>
    </row>
    <row r="30" spans="1:5" ht="15" customHeight="1" x14ac:dyDescent="0.2">
      <c r="A30" s="221" t="s">
        <v>84</v>
      </c>
      <c r="B30" s="220" t="s">
        <v>73</v>
      </c>
      <c r="C30" s="219">
        <v>1035047.96</v>
      </c>
      <c r="D30" s="218">
        <v>0</v>
      </c>
      <c r="E30" s="217">
        <f t="shared" ref="E30:E43" si="1">C30+D30</f>
        <v>1035047.96</v>
      </c>
    </row>
    <row r="31" spans="1:5" ht="15" customHeight="1" x14ac:dyDescent="0.2">
      <c r="A31" s="221" t="s">
        <v>83</v>
      </c>
      <c r="B31" s="220" t="s">
        <v>73</v>
      </c>
      <c r="C31" s="219">
        <v>953866.14000000013</v>
      </c>
      <c r="D31" s="218">
        <v>0</v>
      </c>
      <c r="E31" s="217">
        <f t="shared" si="1"/>
        <v>953866.14000000013</v>
      </c>
    </row>
    <row r="32" spans="1:5" ht="15" customHeight="1" x14ac:dyDescent="0.2">
      <c r="A32" s="221" t="s">
        <v>82</v>
      </c>
      <c r="B32" s="220" t="s">
        <v>73</v>
      </c>
      <c r="C32" s="219">
        <v>4795187.9400000004</v>
      </c>
      <c r="D32" s="218">
        <v>0</v>
      </c>
      <c r="E32" s="217">
        <f t="shared" si="1"/>
        <v>4795187.9400000004</v>
      </c>
    </row>
    <row r="33" spans="1:7" ht="15" customHeight="1" x14ac:dyDescent="0.2">
      <c r="A33" s="221" t="s">
        <v>81</v>
      </c>
      <c r="B33" s="220" t="s">
        <v>68</v>
      </c>
      <c r="C33" s="219">
        <v>806700.55000000028</v>
      </c>
      <c r="D33" s="218">
        <v>0</v>
      </c>
      <c r="E33" s="217">
        <f t="shared" si="1"/>
        <v>806700.55000000028</v>
      </c>
    </row>
    <row r="34" spans="1:7" ht="15" customHeight="1" x14ac:dyDescent="0.2">
      <c r="A34" s="221" t="s">
        <v>80</v>
      </c>
      <c r="B34" s="220" t="s">
        <v>73</v>
      </c>
      <c r="C34" s="219">
        <v>128688.62</v>
      </c>
      <c r="D34" s="218">
        <v>0</v>
      </c>
      <c r="E34" s="217">
        <f t="shared" si="1"/>
        <v>128688.62</v>
      </c>
    </row>
    <row r="35" spans="1:7" ht="15" customHeight="1" x14ac:dyDescent="0.2">
      <c r="A35" s="221" t="s">
        <v>79</v>
      </c>
      <c r="B35" s="220" t="s">
        <v>68</v>
      </c>
      <c r="C35" s="219">
        <v>1022408.04</v>
      </c>
      <c r="D35" s="218">
        <v>0</v>
      </c>
      <c r="E35" s="217">
        <f t="shared" si="1"/>
        <v>1022408.04</v>
      </c>
    </row>
    <row r="36" spans="1:7" ht="15" customHeight="1" x14ac:dyDescent="0.2">
      <c r="A36" s="221" t="s">
        <v>78</v>
      </c>
      <c r="B36" s="220" t="s">
        <v>77</v>
      </c>
      <c r="C36" s="219">
        <v>0</v>
      </c>
      <c r="D36" s="218">
        <v>0</v>
      </c>
      <c r="E36" s="217">
        <f t="shared" si="1"/>
        <v>0</v>
      </c>
    </row>
    <row r="37" spans="1:7" ht="15" customHeight="1" x14ac:dyDescent="0.2">
      <c r="A37" s="221" t="s">
        <v>76</v>
      </c>
      <c r="B37" s="220" t="s">
        <v>68</v>
      </c>
      <c r="C37" s="219">
        <v>1494342.77</v>
      </c>
      <c r="D37" s="218">
        <v>0</v>
      </c>
      <c r="E37" s="217">
        <f t="shared" si="1"/>
        <v>1494342.77</v>
      </c>
    </row>
    <row r="38" spans="1:7" ht="15" customHeight="1" x14ac:dyDescent="0.2">
      <c r="A38" s="221" t="s">
        <v>75</v>
      </c>
      <c r="B38" s="220" t="s">
        <v>68</v>
      </c>
      <c r="C38" s="219">
        <v>15500</v>
      </c>
      <c r="D38" s="218">
        <v>0</v>
      </c>
      <c r="E38" s="217">
        <f t="shared" si="1"/>
        <v>15500</v>
      </c>
    </row>
    <row r="39" spans="1:7" ht="15" customHeight="1" x14ac:dyDescent="0.2">
      <c r="A39" s="221" t="s">
        <v>74</v>
      </c>
      <c r="B39" s="220" t="s">
        <v>73</v>
      </c>
      <c r="C39" s="219">
        <v>11008.82</v>
      </c>
      <c r="D39" s="218">
        <v>0</v>
      </c>
      <c r="E39" s="217">
        <f t="shared" si="1"/>
        <v>11008.82</v>
      </c>
    </row>
    <row r="40" spans="1:7" ht="15" customHeight="1" x14ac:dyDescent="0.2">
      <c r="A40" s="221" t="s">
        <v>72</v>
      </c>
      <c r="B40" s="220" t="s">
        <v>68</v>
      </c>
      <c r="C40" s="219">
        <v>166413.18</v>
      </c>
      <c r="D40" s="218">
        <v>0</v>
      </c>
      <c r="E40" s="217">
        <f t="shared" si="1"/>
        <v>166413.18</v>
      </c>
    </row>
    <row r="41" spans="1:7" ht="15" customHeight="1" x14ac:dyDescent="0.2">
      <c r="A41" s="221" t="s">
        <v>71</v>
      </c>
      <c r="B41" s="220" t="s">
        <v>68</v>
      </c>
      <c r="C41" s="219">
        <v>15293.36</v>
      </c>
      <c r="D41" s="218">
        <v>0</v>
      </c>
      <c r="E41" s="217">
        <f t="shared" si="1"/>
        <v>15293.36</v>
      </c>
    </row>
    <row r="42" spans="1:7" ht="15" customHeight="1" x14ac:dyDescent="0.2">
      <c r="A42" s="221" t="s">
        <v>70</v>
      </c>
      <c r="B42" s="220" t="s">
        <v>68</v>
      </c>
      <c r="C42" s="219">
        <v>86065.55</v>
      </c>
      <c r="D42" s="218">
        <v>0</v>
      </c>
      <c r="E42" s="217">
        <f t="shared" si="1"/>
        <v>86065.55</v>
      </c>
    </row>
    <row r="43" spans="1:7" ht="15" customHeight="1" thickBot="1" x14ac:dyDescent="0.25">
      <c r="A43" s="221" t="s">
        <v>69</v>
      </c>
      <c r="B43" s="220" t="s">
        <v>68</v>
      </c>
      <c r="C43" s="219">
        <v>5314.15</v>
      </c>
      <c r="D43" s="218">
        <v>0</v>
      </c>
      <c r="E43" s="217">
        <f t="shared" si="1"/>
        <v>5314.15</v>
      </c>
    </row>
    <row r="44" spans="1:7" ht="15" customHeight="1" thickBot="1" x14ac:dyDescent="0.25">
      <c r="A44" s="216" t="s">
        <v>67</v>
      </c>
      <c r="B44" s="215"/>
      <c r="C44" s="214">
        <f>C27+C28+C30+C31+C32+C33+C34+C35+C36+C37+C38+C39+C40+C41+C42+C43+C29</f>
        <v>11081773.290000001</v>
      </c>
      <c r="D44" s="214">
        <f>SUM(D27:D43)</f>
        <v>0</v>
      </c>
      <c r="E44" s="213">
        <f>SUM(E27:E43)</f>
        <v>11081773.290000001</v>
      </c>
      <c r="G44" s="212"/>
    </row>
    <row r="45" spans="1:7" x14ac:dyDescent="0.2">
      <c r="C45" s="212"/>
      <c r="E45" s="212"/>
    </row>
    <row r="46" spans="1:7" x14ac:dyDescent="0.2">
      <c r="C46" s="212"/>
    </row>
    <row r="47" spans="1:7" x14ac:dyDescent="0.2">
      <c r="C47" s="212"/>
    </row>
  </sheetData>
  <mergeCells count="2">
    <mergeCell ref="A1:B1"/>
    <mergeCell ref="A25:B25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</vt:lpstr>
      <vt:lpstr>ZR-RO 328-18</vt:lpstr>
      <vt:lpstr>Bilance PaV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Cechlova Marcela</dc:creator>
  <cp:lastModifiedBy>Praun Petr</cp:lastModifiedBy>
  <cp:lastPrinted>2018-10-18T07:24:28Z</cp:lastPrinted>
  <dcterms:created xsi:type="dcterms:W3CDTF">2014-01-21T14:03:33Z</dcterms:created>
  <dcterms:modified xsi:type="dcterms:W3CDTF">2018-10-29T11:56:47Z</dcterms:modified>
</cp:coreProperties>
</file>