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9930" activeTab="0"/>
  </bookViews>
  <sheets>
    <sheet name="Bilance PaV" sheetId="1" r:id="rId1"/>
    <sheet name="91209" sheetId="2" r:id="rId2"/>
    <sheet name="92014" sheetId="3" r:id="rId3"/>
  </sheets>
  <definedNames/>
  <calcPr fullCalcOnLoad="1"/>
</workbook>
</file>

<file path=xl/sharedStrings.xml><?xml version="1.0" encoding="utf-8"?>
<sst xmlns="http://schemas.openxmlformats.org/spreadsheetml/2006/main" count="365" uniqueCount="187">
  <si>
    <t>v tis. Kč</t>
  </si>
  <si>
    <t>ukazatel</t>
  </si>
  <si>
    <t xml:space="preserve">pol. 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</si>
  <si>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</si>
  <si>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</si>
  <si>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</si>
  <si>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</si>
  <si>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</si>
  <si>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</si>
  <si>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</si>
  <si>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</si>
  <si>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</si>
  <si>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</si>
  <si>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</si>
  <si>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</si>
  <si>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</si>
  <si>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</si>
  <si>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</si>
  <si>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6xxx</t>
  </si>
  <si>
    <t>5-6xxx</t>
  </si>
  <si>
    <t xml:space="preserve">V ý d a je   c e l k e m </t>
  </si>
  <si>
    <t xml:space="preserve">Z d r o j e  L K   c e l k e m </t>
  </si>
  <si>
    <t>1-3xxx</t>
  </si>
  <si>
    <t>1-4xxx</t>
  </si>
  <si>
    <t>B/ Dotace a příspěvky</t>
  </si>
  <si>
    <t>415x</t>
  </si>
  <si>
    <t>42xx</t>
  </si>
  <si>
    <t>423x</t>
  </si>
  <si>
    <t>1. Daňové příjmy</t>
  </si>
  <si>
    <t>2. Nedaňové příjmy</t>
  </si>
  <si>
    <t>3. Kapitáové příjmy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</si>
  <si>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</si>
  <si>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</si>
  <si>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</si>
  <si>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</si>
  <si>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</si>
  <si>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</si>
  <si>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</si>
  <si>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Dotace od regionální rady</t>
  </si>
  <si>
    <t xml:space="preserve">    Dotace ze zahraničí</t>
  </si>
  <si>
    <t xml:space="preserve">    Dotace od obcí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</si>
  <si>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</si>
  <si>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</si>
  <si>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</si>
  <si>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</si>
  <si>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</si>
  <si>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</si>
  <si>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</si>
  <si>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</si>
  <si>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</si>
  <si>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</si>
  <si>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</si>
  <si>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</si>
  <si>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</si>
  <si>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</si>
  <si>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</si>
  <si>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</si>
  <si>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</si>
  <si>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3. Uhrazené splátky dlouhod.půjč.</t>
  </si>
  <si>
    <t xml:space="preserve">    Resort. účelové dotace (ze SR, st.f.)</t>
  </si>
  <si>
    <t>Zdrojová část rozpočtu LK 2018</t>
  </si>
  <si>
    <t>Výdajová část rozpočtu LK 2018</t>
  </si>
  <si>
    <t xml:space="preserve">UR 2018 </t>
  </si>
  <si>
    <t>SR 2018</t>
  </si>
  <si>
    <t>1. Zapojení fondů z r. 2017</t>
  </si>
  <si>
    <t>2. Zapojení  zákl.běžného účtu z r. 2017</t>
  </si>
  <si>
    <t>UR 2018 I.</t>
  </si>
  <si>
    <t>UR 2018 II.</t>
  </si>
  <si>
    <t>Odbor zdravotnictví</t>
  </si>
  <si>
    <t>Kapitola 912 09 - Účelové příspěvky PO</t>
  </si>
  <si>
    <t>tis. Kč</t>
  </si>
  <si>
    <t>uk.</t>
  </si>
  <si>
    <t>č.a.</t>
  </si>
  <si>
    <t>§</t>
  </si>
  <si>
    <t>91209 - Ú Č E L O V É  P Ř Í S P Ě V K Y  P O</t>
  </si>
  <si>
    <t>UR IV. 2018</t>
  </si>
  <si>
    <t>ZR-RO č. 349/18</t>
  </si>
  <si>
    <t>UR V.2018</t>
  </si>
  <si>
    <t>SU</t>
  </si>
  <si>
    <t>x</t>
  </si>
  <si>
    <t>Jmenovité inv. a neinv. akce resortu</t>
  </si>
  <si>
    <t>DU</t>
  </si>
  <si>
    <t>0950010</t>
  </si>
  <si>
    <t>1910</t>
  </si>
  <si>
    <t>ZZS LK - nákup referentských vozidel</t>
  </si>
  <si>
    <t>investiční transfery zřízeným příspěvkovým organizacím</t>
  </si>
  <si>
    <t>0950008</t>
  </si>
  <si>
    <t>1907</t>
  </si>
  <si>
    <t>LRN Cvikov-nákup polohovacích lůžek a příslušenství</t>
  </si>
  <si>
    <t>neinvestiční příspěvky zřízeným příspěvkovým organizacím</t>
  </si>
  <si>
    <t>0950005</t>
  </si>
  <si>
    <t>LRN Cvikov - Zpracování PD - Snížení energetické náročnosti budovy D</t>
  </si>
  <si>
    <t>0950012</t>
  </si>
  <si>
    <t>ZZS LK - výstavba nové výjezdové základny Turnov</t>
  </si>
  <si>
    <t>0950013</t>
  </si>
  <si>
    <t>ZZS LK - celorepublikové cvičení "Pražská 155"</t>
  </si>
  <si>
    <t>0950014</t>
  </si>
  <si>
    <t>ZZS LK - Nákup 10 kusů vozidel RLP/RZP</t>
  </si>
  <si>
    <t>0950019</t>
  </si>
  <si>
    <t xml:space="preserve">LRN Cvikov - rekonstrukce vstupní budovy v dětské léčebně </t>
  </si>
  <si>
    <t>ZR-RO č.349/18</t>
  </si>
  <si>
    <t>Odbor investic a správy nemovitého majetku</t>
  </si>
  <si>
    <t xml:space="preserve">Kapitola 920 14 - Kapitálové výdaje </t>
  </si>
  <si>
    <t>92014 - K A P I T Á L O V É  V Ý D A J E</t>
  </si>
  <si>
    <t>UR 2018</t>
  </si>
  <si>
    <t>UR I 2018</t>
  </si>
  <si>
    <t>Kapitálové (investiční) výdaje resortu celkem</t>
  </si>
  <si>
    <t>049174</t>
  </si>
  <si>
    <t>1450</t>
  </si>
  <si>
    <t>Rekonstrukce fasády objektu školy - SOŠ Liberec</t>
  </si>
  <si>
    <t>Budovy, haly a stavby</t>
  </si>
  <si>
    <t>049176</t>
  </si>
  <si>
    <t>1413</t>
  </si>
  <si>
    <t xml:space="preserve">VOŠ mezinárondího obchodu a OA Jbc, Horní náměstí </t>
  </si>
  <si>
    <t>049182</t>
  </si>
  <si>
    <t>1473</t>
  </si>
  <si>
    <t>DěD Dubá Deštná 6 p. - oprava čističky odpad. Vod</t>
  </si>
  <si>
    <t>Opravy a udržování</t>
  </si>
  <si>
    <t>049186</t>
  </si>
  <si>
    <t>1437</t>
  </si>
  <si>
    <t>SOŠ a SOU, Č Lípa, 28. října - obnova výtahů</t>
  </si>
  <si>
    <t>Nákup ostatních služeb</t>
  </si>
  <si>
    <t>059060</t>
  </si>
  <si>
    <t>1520</t>
  </si>
  <si>
    <t>APOSS - sanace vlhkého suterénu budova Zeyerova</t>
  </si>
  <si>
    <t>059061</t>
  </si>
  <si>
    <t>1510</t>
  </si>
  <si>
    <t>DD Rokytnice n. J. - přísavba lůžkového a evakuačního výtahu</t>
  </si>
  <si>
    <t>059063</t>
  </si>
  <si>
    <t>1502</t>
  </si>
  <si>
    <t>CIPS LK - rekonstrukce parkovací plochy Králův Háj</t>
  </si>
  <si>
    <t>059066</t>
  </si>
  <si>
    <t>1509</t>
  </si>
  <si>
    <t>DD Sloup v Čechách - rekonstrukce kuchyně</t>
  </si>
  <si>
    <t>059067</t>
  </si>
  <si>
    <t>1514</t>
  </si>
  <si>
    <t>DD Vratislavice n. N. - příprava rekonstrukce</t>
  </si>
  <si>
    <t>059070</t>
  </si>
  <si>
    <t>1501</t>
  </si>
  <si>
    <t>Jedličkův ústav - reko soc. zázemí pro klienty a zam. bud. C</t>
  </si>
  <si>
    <t>149066</t>
  </si>
  <si>
    <t>Sanace a podřezávka části zdiva, Jedličkův ústav</t>
  </si>
  <si>
    <t>149079</t>
  </si>
  <si>
    <t>LRN Cvikov - oprava vstupní budovy</t>
  </si>
  <si>
    <t>149082</t>
  </si>
  <si>
    <t>0000</t>
  </si>
  <si>
    <t>Výstavba parkovacího domu</t>
  </si>
  <si>
    <t>149086</t>
  </si>
  <si>
    <t>LRN Cvikov - výměna oken budova A a B</t>
  </si>
  <si>
    <t>149087</t>
  </si>
  <si>
    <t>1470</t>
  </si>
  <si>
    <t>Dět. Domov -  Č. Lípa - oprava střechy</t>
  </si>
  <si>
    <t>149089</t>
  </si>
  <si>
    <t>1440</t>
  </si>
  <si>
    <t>SŠřem a Služeb Jablonec n. N. - rek.soc.zař. - tělocvična Podhorská ul.</t>
  </si>
  <si>
    <t>149093</t>
  </si>
  <si>
    <t>1411</t>
  </si>
  <si>
    <t>Gym a SOŠpedagog. Liberec - výměna oken na objektu gymnázia</t>
  </si>
  <si>
    <t>149095</t>
  </si>
  <si>
    <t>Oprava havarijního stavu fasády a klempířských prvků na buodvých A a C, JÚ v Liberci</t>
  </si>
  <si>
    <t>149096</t>
  </si>
  <si>
    <t>LRN Cvikov - rekonstrukce pokojů pavilon D</t>
  </si>
  <si>
    <t>149097</t>
  </si>
  <si>
    <t>ZZS LK - Výstavba výjezdové základny Rokytnice</t>
  </si>
  <si>
    <t>149099</t>
  </si>
  <si>
    <t>1403</t>
  </si>
  <si>
    <t>Gymnázium Jablonc n. Nisou - U Balvanu 16, Výměna oken</t>
  </si>
  <si>
    <t>149100</t>
  </si>
  <si>
    <t>2058</t>
  </si>
  <si>
    <t xml:space="preserve">Rekonstrukce výjezdové zákadny Jablonné v Podještědí </t>
  </si>
  <si>
    <t>149101</t>
  </si>
  <si>
    <t>1424</t>
  </si>
  <si>
    <t>VOŠ sklářská a SŠ, Nový Bor - rekonstrukce kanalizace - budova Domova mládeže</t>
  </si>
  <si>
    <t>149102</t>
  </si>
  <si>
    <t>Rekonstrukce výjezdové zákadny Doksy (ZZS LK)</t>
  </si>
  <si>
    <t>149103</t>
  </si>
  <si>
    <t>1448</t>
  </si>
  <si>
    <t>Stavební úpravy bytové jednotky na prostory výuky v Domově mládeže SŠHL Frýdlant</t>
  </si>
  <si>
    <t>590071</t>
  </si>
  <si>
    <t>1512</t>
  </si>
  <si>
    <t>DD Jablonecké Paseky - bezbariérové vstupní dveře</t>
  </si>
  <si>
    <t>590072</t>
  </si>
  <si>
    <t>DD Jablonecké Paseky - úprava půdních prostor</t>
  </si>
  <si>
    <t>750005</t>
  </si>
  <si>
    <t>1704</t>
  </si>
  <si>
    <t>VMGČL - obnova sgrafit čp. 57 "Červený dům" Česká Lípa - II. etapa</t>
  </si>
  <si>
    <t>příloha č. 2 k ZR-RO č. 349/18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</si>
</sst>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"/>
    <numFmt numFmtId="166" formatCode="#,##0.00000"/>
    <numFmt numFmtId="167" formatCode="#,##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color indexed="62"/>
      <name val="Arial"/>
      <family val="2"/>
    </font>
    <font>
      <b/>
      <sz val="8"/>
      <color indexed="1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1F5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 style="medium"/>
    </border>
    <border>
      <left style="medium"/>
      <right/>
      <top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4">
      <alignment/>
      <protection/>
    </xf>
    <xf numFmtId="4" fontId="0" fillId="0" borderId="0" xfId="54" applyNumberFormat="1">
      <alignment/>
      <protection/>
    </xf>
    <xf numFmtId="0" fontId="9" fillId="0" borderId="0" xfId="58" applyFont="1" applyAlignment="1">
      <alignment/>
      <protection/>
    </xf>
    <xf numFmtId="0" fontId="0" fillId="0" borderId="0" xfId="50" applyAlignment="1">
      <alignment wrapText="1"/>
      <protection/>
    </xf>
    <xf numFmtId="0" fontId="0" fillId="0" borderId="0" xfId="50" applyBorder="1" applyAlignment="1">
      <alignment wrapText="1"/>
      <protection/>
    </xf>
    <xf numFmtId="0" fontId="10" fillId="0" borderId="0" xfId="58" applyFont="1" applyAlignment="1">
      <alignment horizontal="right"/>
      <protection/>
    </xf>
    <xf numFmtId="0" fontId="11" fillId="0" borderId="0" xfId="53" applyFont="1" applyAlignment="1">
      <alignment horizontal="center"/>
      <protection/>
    </xf>
    <xf numFmtId="0" fontId="11" fillId="0" borderId="0" xfId="53" applyFont="1" applyAlignment="1">
      <alignment/>
      <protection/>
    </xf>
    <xf numFmtId="0" fontId="0" fillId="0" borderId="0" xfId="55">
      <alignment/>
      <protection/>
    </xf>
    <xf numFmtId="0" fontId="8" fillId="0" borderId="0" xfId="53">
      <alignment/>
      <protection/>
    </xf>
    <xf numFmtId="0" fontId="0" fillId="0" borderId="0" xfId="49">
      <alignment/>
      <protection/>
    </xf>
    <xf numFmtId="0" fontId="12" fillId="0" borderId="0" xfId="50" applyFont="1" applyFill="1" applyAlignment="1">
      <alignment vertical="center"/>
      <protection/>
    </xf>
    <xf numFmtId="0" fontId="0" fillId="0" borderId="0" xfId="51" applyFill="1" applyBorder="1">
      <alignment/>
      <protection/>
    </xf>
    <xf numFmtId="0" fontId="0" fillId="0" borderId="0" xfId="51" applyFill="1">
      <alignment/>
      <protection/>
    </xf>
    <xf numFmtId="0" fontId="13" fillId="0" borderId="0" xfId="51" applyFont="1" applyFill="1" applyAlignment="1">
      <alignment horizont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24" xfId="51" applyFont="1" applyFill="1" applyBorder="1" applyAlignment="1">
      <alignment horizontal="center" vertical="center"/>
      <protection/>
    </xf>
    <xf numFmtId="0" fontId="14" fillId="0" borderId="24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0" xfId="49" applyFont="1" applyBorder="1" applyAlignment="1">
      <alignment horizontal="center" vertical="center"/>
      <protection/>
    </xf>
    <xf numFmtId="0" fontId="13" fillId="0" borderId="20" xfId="50" applyFont="1" applyFill="1" applyBorder="1" applyAlignment="1">
      <alignment horizontal="center" vertical="center" wrapText="1"/>
      <protection/>
    </xf>
    <xf numFmtId="0" fontId="13" fillId="0" borderId="21" xfId="49" applyFont="1" applyBorder="1" applyAlignment="1">
      <alignment horizontal="center" vertical="center"/>
      <protection/>
    </xf>
    <xf numFmtId="0" fontId="13" fillId="34" borderId="26" xfId="56" applyFont="1" applyFill="1" applyBorder="1" applyAlignment="1">
      <alignment horizontal="center" vertical="center"/>
      <protection/>
    </xf>
    <xf numFmtId="0" fontId="13" fillId="34" borderId="20" xfId="56" applyFont="1" applyFill="1" applyBorder="1" applyAlignment="1">
      <alignment horizontal="center" vertical="center"/>
      <protection/>
    </xf>
    <xf numFmtId="0" fontId="13" fillId="34" borderId="25" xfId="56" applyFont="1" applyFill="1" applyBorder="1" applyAlignment="1">
      <alignment horizontal="center" vertical="center"/>
      <protection/>
    </xf>
    <xf numFmtId="0" fontId="13" fillId="34" borderId="25" xfId="56" applyFont="1" applyFill="1" applyBorder="1" applyAlignment="1">
      <alignment horizontal="left" vertical="center"/>
      <protection/>
    </xf>
    <xf numFmtId="165" fontId="13" fillId="34" borderId="20" xfId="56" applyNumberFormat="1" applyFont="1" applyFill="1" applyBorder="1" applyAlignment="1">
      <alignment vertical="center"/>
      <protection/>
    </xf>
    <xf numFmtId="165" fontId="13" fillId="34" borderId="21" xfId="56" applyNumberFormat="1" applyFont="1" applyFill="1" applyBorder="1" applyAlignment="1">
      <alignment vertical="center"/>
      <protection/>
    </xf>
    <xf numFmtId="0" fontId="13" fillId="0" borderId="27" xfId="48" applyFont="1" applyFill="1" applyBorder="1" applyAlignment="1">
      <alignment horizontal="center" vertical="center"/>
      <protection/>
    </xf>
    <xf numFmtId="49" fontId="13" fillId="0" borderId="28" xfId="54" applyNumberFormat="1" applyFont="1" applyFill="1" applyBorder="1" applyAlignment="1">
      <alignment horizontal="center" vertical="center"/>
      <protection/>
    </xf>
    <xf numFmtId="49" fontId="13" fillId="0" borderId="29" xfId="54" applyNumberFormat="1" applyFont="1" applyFill="1" applyBorder="1" applyAlignment="1">
      <alignment horizontal="center" vertical="center"/>
      <protection/>
    </xf>
    <xf numFmtId="1" fontId="13" fillId="0" borderId="30" xfId="54" applyNumberFormat="1" applyFont="1" applyFill="1" applyBorder="1" applyAlignment="1">
      <alignment horizontal="center" vertical="center"/>
      <protection/>
    </xf>
    <xf numFmtId="1" fontId="13" fillId="0" borderId="28" xfId="54" applyNumberFormat="1" applyFont="1" applyFill="1" applyBorder="1" applyAlignment="1">
      <alignment horizontal="center" vertical="center"/>
      <protection/>
    </xf>
    <xf numFmtId="0" fontId="14" fillId="0" borderId="30" xfId="52" applyFont="1" applyFill="1" applyBorder="1" applyAlignment="1">
      <alignment vertical="center" wrapText="1"/>
      <protection/>
    </xf>
    <xf numFmtId="165" fontId="13" fillId="0" borderId="30" xfId="54" applyNumberFormat="1" applyFont="1" applyFill="1" applyBorder="1" applyAlignment="1">
      <alignment vertical="center"/>
      <protection/>
    </xf>
    <xf numFmtId="165" fontId="13" fillId="0" borderId="30" xfId="54" applyNumberFormat="1" applyFont="1" applyFill="1" applyBorder="1" applyAlignment="1">
      <alignment horizontal="right" vertical="center" wrapText="1"/>
      <protection/>
    </xf>
    <xf numFmtId="165" fontId="13" fillId="0" borderId="11" xfId="56" applyNumberFormat="1" applyFont="1" applyFill="1" applyBorder="1" applyAlignment="1">
      <alignment vertical="center"/>
      <protection/>
    </xf>
    <xf numFmtId="165" fontId="13" fillId="0" borderId="12" xfId="56" applyNumberFormat="1" applyFont="1" applyFill="1" applyBorder="1" applyAlignment="1">
      <alignment vertical="center"/>
      <protection/>
    </xf>
    <xf numFmtId="0" fontId="9" fillId="0" borderId="31" xfId="48" applyFont="1" applyFill="1" applyBorder="1" applyAlignment="1">
      <alignment horizontal="center" vertical="center"/>
      <protection/>
    </xf>
    <xf numFmtId="49" fontId="9" fillId="0" borderId="32" xfId="54" applyNumberFormat="1" applyFont="1" applyFill="1" applyBorder="1" applyAlignment="1">
      <alignment horizontal="center" vertical="center"/>
      <protection/>
    </xf>
    <xf numFmtId="49" fontId="9" fillId="0" borderId="33" xfId="54" applyNumberFormat="1" applyFont="1" applyFill="1" applyBorder="1" applyAlignment="1">
      <alignment horizontal="center" vertical="center"/>
      <protection/>
    </xf>
    <xf numFmtId="1" fontId="9" fillId="0" borderId="34" xfId="54" applyNumberFormat="1" applyFont="1" applyFill="1" applyBorder="1" applyAlignment="1">
      <alignment horizontal="center" vertical="center"/>
      <protection/>
    </xf>
    <xf numFmtId="1" fontId="9" fillId="0" borderId="32" xfId="54" applyNumberFormat="1" applyFont="1" applyFill="1" applyBorder="1" applyAlignment="1">
      <alignment horizontal="center" vertical="center"/>
      <protection/>
    </xf>
    <xf numFmtId="0" fontId="10" fillId="0" borderId="34" xfId="52" applyFont="1" applyFill="1" applyBorder="1" applyAlignment="1">
      <alignment vertical="center" wrapText="1"/>
      <protection/>
    </xf>
    <xf numFmtId="165" fontId="9" fillId="0" borderId="34" xfId="54" applyNumberFormat="1" applyFont="1" applyFill="1" applyBorder="1" applyAlignment="1">
      <alignment vertical="center"/>
      <protection/>
    </xf>
    <xf numFmtId="165" fontId="9" fillId="0" borderId="34" xfId="54" applyNumberFormat="1" applyFont="1" applyFill="1" applyBorder="1" applyAlignment="1">
      <alignment horizontal="right" vertical="center" wrapText="1"/>
      <protection/>
    </xf>
    <xf numFmtId="165" fontId="9" fillId="0" borderId="34" xfId="56" applyNumberFormat="1" applyFont="1" applyFill="1" applyBorder="1" applyAlignment="1">
      <alignment vertical="center"/>
      <protection/>
    </xf>
    <xf numFmtId="165" fontId="9" fillId="0" borderId="35" xfId="56" applyNumberFormat="1" applyFont="1" applyFill="1" applyBorder="1" applyAlignment="1">
      <alignment vertical="center"/>
      <protection/>
    </xf>
    <xf numFmtId="49" fontId="9" fillId="0" borderId="36" xfId="54" applyNumberFormat="1" applyFont="1" applyFill="1" applyBorder="1" applyAlignment="1">
      <alignment horizontal="center" vertical="center"/>
      <protection/>
    </xf>
    <xf numFmtId="49" fontId="9" fillId="0" borderId="22" xfId="54" applyNumberFormat="1" applyFont="1" applyFill="1" applyBorder="1" applyAlignment="1">
      <alignment horizontal="center" vertical="center"/>
      <protection/>
    </xf>
    <xf numFmtId="1" fontId="9" fillId="0" borderId="37" xfId="54" applyNumberFormat="1" applyFont="1" applyFill="1" applyBorder="1" applyAlignment="1">
      <alignment horizontal="center" vertical="center"/>
      <protection/>
    </xf>
    <xf numFmtId="1" fontId="9" fillId="0" borderId="36" xfId="54" applyNumberFormat="1" applyFont="1" applyFill="1" applyBorder="1" applyAlignment="1">
      <alignment horizontal="center" vertical="center"/>
      <protection/>
    </xf>
    <xf numFmtId="165" fontId="9" fillId="0" borderId="37" xfId="54" applyNumberFormat="1" applyFont="1" applyFill="1" applyBorder="1" applyAlignment="1">
      <alignment vertical="center"/>
      <protection/>
    </xf>
    <xf numFmtId="165" fontId="9" fillId="0" borderId="37" xfId="54" applyNumberFormat="1" applyFont="1" applyFill="1" applyBorder="1" applyAlignment="1">
      <alignment horizontal="right" vertical="center" wrapText="1"/>
      <protection/>
    </xf>
    <xf numFmtId="0" fontId="13" fillId="0" borderId="10" xfId="56" applyFont="1" applyFill="1" applyBorder="1" applyAlignment="1">
      <alignment horizontal="center" vertical="center"/>
      <protection/>
    </xf>
    <xf numFmtId="49" fontId="13" fillId="0" borderId="38" xfId="56" applyNumberFormat="1" applyFont="1" applyFill="1" applyBorder="1" applyAlignment="1">
      <alignment horizontal="center" vertical="center"/>
      <protection/>
    </xf>
    <xf numFmtId="49" fontId="13" fillId="0" borderId="39" xfId="56" applyNumberFormat="1" applyFont="1" applyFill="1" applyBorder="1" applyAlignment="1">
      <alignment horizontal="center" vertical="center"/>
      <protection/>
    </xf>
    <xf numFmtId="0" fontId="13" fillId="0" borderId="11" xfId="56" applyFont="1" applyFill="1" applyBorder="1" applyAlignment="1">
      <alignment horizontal="center" vertical="center"/>
      <protection/>
    </xf>
    <xf numFmtId="0" fontId="13" fillId="0" borderId="38" xfId="56" applyFont="1" applyFill="1" applyBorder="1" applyAlignment="1">
      <alignment horizontal="center" vertical="center"/>
      <protection/>
    </xf>
    <xf numFmtId="0" fontId="13" fillId="0" borderId="38" xfId="56" applyFont="1" applyFill="1" applyBorder="1" applyAlignment="1">
      <alignment vertical="center" wrapText="1"/>
      <protection/>
    </xf>
    <xf numFmtId="0" fontId="9" fillId="0" borderId="40" xfId="56" applyFont="1" applyFill="1" applyBorder="1" applyAlignment="1">
      <alignment horizontal="center" vertical="center"/>
      <protection/>
    </xf>
    <xf numFmtId="49" fontId="9" fillId="0" borderId="32" xfId="56" applyNumberFormat="1" applyFont="1" applyFill="1" applyBorder="1" applyAlignment="1">
      <alignment horizontal="center" vertical="center"/>
      <protection/>
    </xf>
    <xf numFmtId="49" fontId="9" fillId="0" borderId="41" xfId="56" applyNumberFormat="1" applyFont="1" applyFill="1" applyBorder="1" applyAlignment="1">
      <alignment horizontal="center" vertical="center"/>
      <protection/>
    </xf>
    <xf numFmtId="0" fontId="9" fillId="0" borderId="34" xfId="56" applyFont="1" applyFill="1" applyBorder="1" applyAlignment="1">
      <alignment horizontal="center" vertical="center"/>
      <protection/>
    </xf>
    <xf numFmtId="0" fontId="9" fillId="0" borderId="32" xfId="56" applyFont="1" applyFill="1" applyBorder="1" applyAlignment="1">
      <alignment horizontal="center" vertical="center"/>
      <protection/>
    </xf>
    <xf numFmtId="0" fontId="9" fillId="0" borderId="32" xfId="56" applyFont="1" applyFill="1" applyBorder="1" applyAlignment="1">
      <alignment vertical="center" wrapText="1"/>
      <protection/>
    </xf>
    <xf numFmtId="0" fontId="13" fillId="35" borderId="10" xfId="56" applyFont="1" applyFill="1" applyBorder="1" applyAlignment="1">
      <alignment horizontal="center" vertical="center"/>
      <protection/>
    </xf>
    <xf numFmtId="49" fontId="13" fillId="35" borderId="38" xfId="56" applyNumberFormat="1" applyFont="1" applyFill="1" applyBorder="1" applyAlignment="1">
      <alignment horizontal="center" vertical="center"/>
      <protection/>
    </xf>
    <xf numFmtId="49" fontId="13" fillId="35" borderId="39" xfId="56" applyNumberFormat="1" applyFont="1" applyFill="1" applyBorder="1" applyAlignment="1">
      <alignment horizontal="center" vertical="center"/>
      <protection/>
    </xf>
    <xf numFmtId="0" fontId="13" fillId="35" borderId="11" xfId="56" applyFont="1" applyFill="1" applyBorder="1" applyAlignment="1">
      <alignment horizontal="center" vertical="center"/>
      <protection/>
    </xf>
    <xf numFmtId="0" fontId="13" fillId="35" borderId="38" xfId="56" applyFont="1" applyFill="1" applyBorder="1" applyAlignment="1">
      <alignment horizontal="center" vertical="center"/>
      <protection/>
    </xf>
    <xf numFmtId="0" fontId="13" fillId="35" borderId="38" xfId="56" applyFont="1" applyFill="1" applyBorder="1" applyAlignment="1">
      <alignment vertical="center" wrapText="1"/>
      <protection/>
    </xf>
    <xf numFmtId="165" fontId="13" fillId="35" borderId="11" xfId="56" applyNumberFormat="1" applyFont="1" applyFill="1" applyBorder="1" applyAlignment="1">
      <alignment vertical="center"/>
      <protection/>
    </xf>
    <xf numFmtId="165" fontId="13" fillId="35" borderId="12" xfId="56" applyNumberFormat="1" applyFont="1" applyFill="1" applyBorder="1" applyAlignment="1">
      <alignment vertical="center"/>
      <protection/>
    </xf>
    <xf numFmtId="49" fontId="9" fillId="0" borderId="33" xfId="56" applyNumberFormat="1" applyFont="1" applyFill="1" applyBorder="1" applyAlignment="1">
      <alignment horizontal="center" vertical="center"/>
      <protection/>
    </xf>
    <xf numFmtId="0" fontId="9" fillId="35" borderId="34" xfId="56" applyFont="1" applyFill="1" applyBorder="1" applyAlignment="1">
      <alignment horizontal="center" vertical="center"/>
      <protection/>
    </xf>
    <xf numFmtId="0" fontId="9" fillId="35" borderId="33" xfId="56" applyFont="1" applyFill="1" applyBorder="1" applyAlignment="1">
      <alignment horizontal="center" vertical="center"/>
      <protection/>
    </xf>
    <xf numFmtId="0" fontId="9" fillId="35" borderId="32" xfId="56" applyFont="1" applyFill="1" applyBorder="1" applyAlignment="1">
      <alignment vertical="center" wrapText="1"/>
      <protection/>
    </xf>
    <xf numFmtId="0" fontId="13" fillId="0" borderId="42" xfId="56" applyFont="1" applyFill="1" applyBorder="1" applyAlignment="1">
      <alignment horizontal="center" vertical="center"/>
      <protection/>
    </xf>
    <xf numFmtId="49" fontId="13" fillId="0" borderId="0" xfId="56" applyNumberFormat="1" applyFont="1" applyFill="1" applyBorder="1" applyAlignment="1">
      <alignment horizontal="center" vertical="center"/>
      <protection/>
    </xf>
    <xf numFmtId="49" fontId="13" fillId="0" borderId="42" xfId="56" applyNumberFormat="1" applyFont="1" applyFill="1" applyBorder="1" applyAlignment="1">
      <alignment horizontal="center" vertical="center"/>
      <protection/>
    </xf>
    <xf numFmtId="0" fontId="13" fillId="0" borderId="43" xfId="56" applyFont="1" applyFill="1" applyBorder="1" applyAlignment="1">
      <alignment horizontal="center" vertical="center"/>
      <protection/>
    </xf>
    <xf numFmtId="0" fontId="13" fillId="0" borderId="0" xfId="56" applyFont="1" applyFill="1" applyBorder="1" applyAlignment="1">
      <alignment horizontal="center" vertical="center"/>
      <protection/>
    </xf>
    <xf numFmtId="0" fontId="13" fillId="0" borderId="44" xfId="56" applyFont="1" applyFill="1" applyBorder="1" applyAlignment="1">
      <alignment vertical="center"/>
      <protection/>
    </xf>
    <xf numFmtId="165" fontId="13" fillId="0" borderId="45" xfId="56" applyNumberFormat="1" applyFont="1" applyFill="1" applyBorder="1" applyAlignment="1">
      <alignment vertical="center"/>
      <protection/>
    </xf>
    <xf numFmtId="165" fontId="13" fillId="0" borderId="46" xfId="56" applyNumberFormat="1" applyFont="1" applyFill="1" applyBorder="1" applyAlignment="1">
      <alignment vertical="center"/>
      <protection/>
    </xf>
    <xf numFmtId="0" fontId="9" fillId="0" borderId="14" xfId="56" applyFont="1" applyFill="1" applyBorder="1" applyAlignment="1">
      <alignment horizontal="center" vertical="center"/>
      <protection/>
    </xf>
    <xf numFmtId="49" fontId="9" fillId="0" borderId="47" xfId="56" applyNumberFormat="1" applyFont="1" applyFill="1" applyBorder="1" applyAlignment="1">
      <alignment horizontal="center" vertical="center"/>
      <protection/>
    </xf>
    <xf numFmtId="49" fontId="9" fillId="0" borderId="48" xfId="56" applyNumberFormat="1" applyFont="1" applyFill="1" applyBorder="1" applyAlignment="1">
      <alignment horizontal="center" vertical="center"/>
      <protection/>
    </xf>
    <xf numFmtId="0" fontId="9" fillId="0" borderId="47" xfId="56" applyFont="1" applyFill="1" applyBorder="1" applyAlignment="1">
      <alignment horizontal="center" vertical="center"/>
      <protection/>
    </xf>
    <xf numFmtId="0" fontId="9" fillId="35" borderId="14" xfId="56" applyFont="1" applyFill="1" applyBorder="1" applyAlignment="1">
      <alignment vertical="center" wrapText="1"/>
      <protection/>
    </xf>
    <xf numFmtId="165" fontId="9" fillId="0" borderId="14" xfId="56" applyNumberFormat="1" applyFont="1" applyFill="1" applyBorder="1" applyAlignment="1">
      <alignment vertical="center"/>
      <protection/>
    </xf>
    <xf numFmtId="165" fontId="9" fillId="0" borderId="15" xfId="56" applyNumberFormat="1" applyFont="1" applyFill="1" applyBorder="1" applyAlignment="1">
      <alignment vertical="center"/>
      <protection/>
    </xf>
    <xf numFmtId="0" fontId="15" fillId="0" borderId="0" xfId="55" applyFont="1" applyFill="1" applyBorder="1" applyAlignment="1">
      <alignment horizontal="center" vertical="center"/>
      <protection/>
    </xf>
    <xf numFmtId="49" fontId="16" fillId="0" borderId="0" xfId="55" applyNumberFormat="1" applyFont="1" applyFill="1" applyBorder="1" applyAlignment="1">
      <alignment vertical="center"/>
      <protection/>
    </xf>
    <xf numFmtId="0" fontId="9" fillId="0" borderId="0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vertical="center"/>
      <protection/>
    </xf>
    <xf numFmtId="4" fontId="9" fillId="0" borderId="0" xfId="55" applyNumberFormat="1" applyFont="1" applyFill="1" applyBorder="1" applyAlignment="1">
      <alignment vertical="center"/>
      <protection/>
    </xf>
    <xf numFmtId="4" fontId="17" fillId="0" borderId="0" xfId="55" applyNumberFormat="1" applyFont="1" applyFill="1" applyBorder="1" applyAlignment="1">
      <alignment vertical="center"/>
      <protection/>
    </xf>
    <xf numFmtId="4" fontId="9" fillId="0" borderId="0" xfId="55" applyNumberFormat="1" applyFont="1" applyBorder="1" applyAlignment="1">
      <alignment vertical="center"/>
      <protection/>
    </xf>
    <xf numFmtId="4" fontId="0" fillId="0" borderId="0" xfId="55" applyNumberFormat="1">
      <alignment/>
      <protection/>
    </xf>
    <xf numFmtId="166" fontId="0" fillId="0" borderId="0" xfId="55" applyNumberFormat="1">
      <alignment/>
      <protection/>
    </xf>
    <xf numFmtId="166" fontId="8" fillId="0" borderId="0" xfId="53" applyNumberFormat="1">
      <alignment/>
      <protection/>
    </xf>
    <xf numFmtId="167" fontId="0" fillId="0" borderId="0" xfId="49" applyNumberFormat="1">
      <alignment/>
      <protection/>
    </xf>
    <xf numFmtId="166" fontId="0" fillId="0" borderId="0" xfId="49" applyNumberFormat="1">
      <alignment/>
      <protection/>
    </xf>
    <xf numFmtId="0" fontId="12" fillId="0" borderId="0" xfId="49" applyFont="1" applyAlignment="1">
      <alignment horizontal="center"/>
      <protection/>
    </xf>
    <xf numFmtId="166" fontId="12" fillId="0" borderId="0" xfId="49" applyNumberFormat="1" applyFont="1" applyAlignment="1">
      <alignment horizontal="center"/>
      <protection/>
    </xf>
    <xf numFmtId="167" fontId="12" fillId="0" borderId="0" xfId="49" applyNumberFormat="1" applyFont="1" applyAlignment="1">
      <alignment horizontal="center"/>
      <protection/>
    </xf>
    <xf numFmtId="0" fontId="9" fillId="0" borderId="0" xfId="54" applyFont="1" applyFill="1" applyBorder="1" applyAlignment="1">
      <alignment horizontal="center" vertical="center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0" fontId="9" fillId="0" borderId="0" xfId="54" applyFont="1" applyFill="1" applyBorder="1" applyAlignment="1">
      <alignment vertical="center"/>
      <protection/>
    </xf>
    <xf numFmtId="4" fontId="9" fillId="0" borderId="0" xfId="35" applyNumberFormat="1" applyFont="1" applyFill="1" applyBorder="1" applyAlignment="1">
      <alignment horizontal="right" vertical="center"/>
    </xf>
    <xf numFmtId="166" fontId="9" fillId="0" borderId="0" xfId="35" applyNumberFormat="1" applyFont="1" applyFill="1" applyBorder="1" applyAlignment="1">
      <alignment horizontal="right" vertical="center"/>
    </xf>
    <xf numFmtId="167" fontId="9" fillId="0" borderId="0" xfId="55" applyNumberFormat="1" applyFont="1" applyFill="1" applyBorder="1" applyAlignment="1">
      <alignment vertical="center"/>
      <protection/>
    </xf>
    <xf numFmtId="166" fontId="9" fillId="0" borderId="0" xfId="55" applyNumberFormat="1" applyFont="1" applyFill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Fill="1" applyAlignment="1">
      <alignment vertical="center"/>
      <protection/>
    </xf>
    <xf numFmtId="0" fontId="13" fillId="0" borderId="0" xfId="48" applyFont="1" applyFill="1" applyAlignment="1">
      <alignment horizontal="center" vertical="center"/>
      <protection/>
    </xf>
    <xf numFmtId="166" fontId="13" fillId="0" borderId="0" xfId="48" applyNumberFormat="1" applyFont="1" applyFill="1" applyAlignment="1">
      <alignment horizontal="center" vertical="center"/>
      <protection/>
    </xf>
    <xf numFmtId="167" fontId="0" fillId="0" borderId="0" xfId="48" applyNumberFormat="1" applyFill="1" applyAlignment="1">
      <alignment vertical="center"/>
      <protection/>
    </xf>
    <xf numFmtId="0" fontId="13" fillId="0" borderId="19" xfId="54" applyFont="1" applyBorder="1" applyAlignment="1">
      <alignment horizontal="center" vertical="center"/>
      <protection/>
    </xf>
    <xf numFmtId="0" fontId="13" fillId="0" borderId="25" xfId="54" applyFont="1" applyFill="1" applyBorder="1" applyAlignment="1">
      <alignment horizontal="center" vertical="center"/>
      <protection/>
    </xf>
    <xf numFmtId="0" fontId="13" fillId="0" borderId="20" xfId="54" applyFont="1" applyFill="1" applyBorder="1" applyAlignment="1">
      <alignment horizontal="center" vertical="center"/>
      <protection/>
    </xf>
    <xf numFmtId="166" fontId="13" fillId="0" borderId="49" xfId="49" applyNumberFormat="1" applyFont="1" applyBorder="1" applyAlignment="1">
      <alignment horizontal="center" vertical="center"/>
      <protection/>
    </xf>
    <xf numFmtId="167" fontId="13" fillId="0" borderId="20" xfId="49" applyNumberFormat="1" applyFont="1" applyBorder="1" applyAlignment="1">
      <alignment horizontal="center" vertical="center"/>
      <protection/>
    </xf>
    <xf numFmtId="166" fontId="13" fillId="0" borderId="50" xfId="49" applyNumberFormat="1" applyFont="1" applyBorder="1" applyAlignment="1">
      <alignment horizontal="center" vertical="center"/>
      <protection/>
    </xf>
    <xf numFmtId="0" fontId="13" fillId="0" borderId="19" xfId="54" applyFont="1" applyBorder="1" applyAlignment="1">
      <alignment horizontal="center" vertical="center"/>
      <protection/>
    </xf>
    <xf numFmtId="0" fontId="13" fillId="0" borderId="20" xfId="54" applyFont="1" applyFill="1" applyBorder="1" applyAlignment="1">
      <alignment horizontal="center" vertical="center"/>
      <protection/>
    </xf>
    <xf numFmtId="0" fontId="13" fillId="0" borderId="25" xfId="54" applyFont="1" applyFill="1" applyBorder="1" applyAlignment="1">
      <alignment horizontal="center" vertical="center"/>
      <protection/>
    </xf>
    <xf numFmtId="0" fontId="13" fillId="0" borderId="20" xfId="54" applyFont="1" applyFill="1" applyBorder="1" applyAlignment="1">
      <alignment horizontal="left" vertical="center"/>
      <protection/>
    </xf>
    <xf numFmtId="4" fontId="13" fillId="7" borderId="20" xfId="54" applyNumberFormat="1" applyFont="1" applyFill="1" applyBorder="1" applyAlignment="1">
      <alignment horizontal="right" vertical="center"/>
      <protection/>
    </xf>
    <xf numFmtId="166" fontId="13" fillId="7" borderId="51" xfId="54" applyNumberFormat="1" applyFont="1" applyFill="1" applyBorder="1" applyAlignment="1">
      <alignment horizontal="right" vertical="center"/>
      <protection/>
    </xf>
    <xf numFmtId="167" fontId="13" fillId="7" borderId="34" xfId="54" applyNumberFormat="1" applyFont="1" applyFill="1" applyBorder="1" applyAlignment="1">
      <alignment horizontal="center" vertical="center" wrapText="1"/>
      <protection/>
    </xf>
    <xf numFmtId="166" fontId="13" fillId="7" borderId="21" xfId="54" applyNumberFormat="1" applyFont="1" applyFill="1" applyBorder="1" applyAlignment="1">
      <alignment horizontal="center" vertical="center"/>
      <protection/>
    </xf>
    <xf numFmtId="0" fontId="13" fillId="35" borderId="52" xfId="48" applyFont="1" applyFill="1" applyBorder="1" applyAlignment="1">
      <alignment horizontal="center" vertical="center"/>
      <protection/>
    </xf>
    <xf numFmtId="49" fontId="13" fillId="35" borderId="28" xfId="55" applyNumberFormat="1" applyFont="1" applyFill="1" applyBorder="1" applyAlignment="1">
      <alignment horizontal="center" vertical="center"/>
      <protection/>
    </xf>
    <xf numFmtId="49" fontId="13" fillId="35" borderId="53" xfId="49" applyNumberFormat="1" applyFont="1" applyFill="1" applyBorder="1" applyAlignment="1">
      <alignment horizontal="center" vertical="center"/>
      <protection/>
    </xf>
    <xf numFmtId="0" fontId="13" fillId="35" borderId="30" xfId="55" applyFont="1" applyFill="1" applyBorder="1" applyAlignment="1">
      <alignment horizontal="center" vertical="center"/>
      <protection/>
    </xf>
    <xf numFmtId="0" fontId="13" fillId="35" borderId="28" xfId="55" applyFont="1" applyFill="1" applyBorder="1" applyAlignment="1">
      <alignment horizontal="center" vertical="center"/>
      <protection/>
    </xf>
    <xf numFmtId="0" fontId="13" fillId="35" borderId="30" xfId="55" applyFont="1" applyFill="1" applyBorder="1" applyAlignment="1">
      <alignment vertical="center" wrapText="1"/>
      <protection/>
    </xf>
    <xf numFmtId="4" fontId="13" fillId="35" borderId="30" xfId="54" applyNumberFormat="1" applyFont="1" applyFill="1" applyBorder="1" applyAlignment="1">
      <alignment vertical="center"/>
      <protection/>
    </xf>
    <xf numFmtId="166" fontId="13" fillId="35" borderId="53" xfId="54" applyNumberFormat="1" applyFont="1" applyFill="1" applyBorder="1" applyAlignment="1">
      <alignment vertical="center"/>
      <protection/>
    </xf>
    <xf numFmtId="167" fontId="13" fillId="35" borderId="30" xfId="54" applyNumberFormat="1" applyFont="1" applyFill="1" applyBorder="1" applyAlignment="1">
      <alignment horizontal="center" vertical="center" wrapText="1"/>
      <protection/>
    </xf>
    <xf numFmtId="166" fontId="13" fillId="35" borderId="54" xfId="54" applyNumberFormat="1" applyFont="1" applyFill="1" applyBorder="1" applyAlignment="1">
      <alignment horizontal="center" vertical="center"/>
      <protection/>
    </xf>
    <xf numFmtId="0" fontId="0" fillId="35" borderId="0" xfId="55" applyFill="1">
      <alignment/>
      <protection/>
    </xf>
    <xf numFmtId="0" fontId="9" fillId="35" borderId="40" xfId="48" applyFont="1" applyFill="1" applyBorder="1" applyAlignment="1">
      <alignment horizontal="center" vertical="center"/>
      <protection/>
    </xf>
    <xf numFmtId="49" fontId="9" fillId="35" borderId="32" xfId="54" applyNumberFormat="1" applyFont="1" applyFill="1" applyBorder="1" applyAlignment="1">
      <alignment horizontal="center" vertical="center"/>
      <protection/>
    </xf>
    <xf numFmtId="49" fontId="9" fillId="35" borderId="41" xfId="54" applyNumberFormat="1" applyFont="1" applyFill="1" applyBorder="1" applyAlignment="1">
      <alignment horizontal="center" vertical="center"/>
      <protection/>
    </xf>
    <xf numFmtId="0" fontId="9" fillId="35" borderId="34" xfId="54" applyFont="1" applyFill="1" applyBorder="1" applyAlignment="1">
      <alignment horizontal="center" vertical="center"/>
      <protection/>
    </xf>
    <xf numFmtId="0" fontId="9" fillId="35" borderId="32" xfId="57" applyFont="1" applyFill="1" applyBorder="1" applyAlignment="1">
      <alignment horizontal="center" vertical="center"/>
      <protection/>
    </xf>
    <xf numFmtId="0" fontId="9" fillId="35" borderId="34" xfId="57" applyFont="1" applyFill="1" applyBorder="1" applyAlignment="1">
      <alignment vertical="center"/>
      <protection/>
    </xf>
    <xf numFmtId="4" fontId="9" fillId="35" borderId="34" xfId="54" applyNumberFormat="1" applyFont="1" applyFill="1" applyBorder="1" applyAlignment="1">
      <alignment vertical="center"/>
      <protection/>
    </xf>
    <xf numFmtId="166" fontId="9" fillId="35" borderId="41" xfId="54" applyNumberFormat="1" applyFont="1" applyFill="1" applyBorder="1" applyAlignment="1">
      <alignment vertical="center"/>
      <protection/>
    </xf>
    <xf numFmtId="167" fontId="9" fillId="35" borderId="34" xfId="54" applyNumberFormat="1" applyFont="1" applyFill="1" applyBorder="1" applyAlignment="1">
      <alignment horizontal="center" vertical="center" wrapText="1"/>
      <protection/>
    </xf>
    <xf numFmtId="166" fontId="9" fillId="35" borderId="55" xfId="54" applyNumberFormat="1" applyFont="1" applyFill="1" applyBorder="1" applyAlignment="1">
      <alignment horizontal="center" vertical="center"/>
      <protection/>
    </xf>
    <xf numFmtId="0" fontId="13" fillId="35" borderId="56" xfId="48" applyFont="1" applyFill="1" applyBorder="1" applyAlignment="1">
      <alignment horizontal="center" vertical="center"/>
      <protection/>
    </xf>
    <xf numFmtId="49" fontId="13" fillId="35" borderId="57" xfId="55" applyNumberFormat="1" applyFont="1" applyFill="1" applyBorder="1" applyAlignment="1">
      <alignment horizontal="center" vertical="center"/>
      <protection/>
    </xf>
    <xf numFmtId="49" fontId="13" fillId="35" borderId="42" xfId="49" applyNumberFormat="1" applyFont="1" applyFill="1" applyBorder="1" applyAlignment="1">
      <alignment horizontal="center" vertical="center"/>
      <protection/>
    </xf>
    <xf numFmtId="0" fontId="9" fillId="35" borderId="43" xfId="55" applyFont="1" applyFill="1" applyBorder="1" applyAlignment="1">
      <alignment horizontal="center" vertical="center"/>
      <protection/>
    </xf>
    <xf numFmtId="0" fontId="9" fillId="35" borderId="57" xfId="55" applyFont="1" applyFill="1" applyBorder="1" applyAlignment="1">
      <alignment horizontal="center" vertical="center"/>
      <protection/>
    </xf>
    <xf numFmtId="0" fontId="9" fillId="35" borderId="43" xfId="55" applyFont="1" applyFill="1" applyBorder="1" applyAlignment="1">
      <alignment vertical="center" wrapText="1"/>
      <protection/>
    </xf>
    <xf numFmtId="4" fontId="9" fillId="35" borderId="43" xfId="54" applyNumberFormat="1" applyFont="1" applyFill="1" applyBorder="1" applyAlignment="1">
      <alignment vertical="center"/>
      <protection/>
    </xf>
    <xf numFmtId="166" fontId="9" fillId="35" borderId="42" xfId="54" applyNumberFormat="1" applyFont="1" applyFill="1" applyBorder="1" applyAlignment="1">
      <alignment vertical="center"/>
      <protection/>
    </xf>
    <xf numFmtId="167" fontId="9" fillId="35" borderId="11" xfId="54" applyNumberFormat="1" applyFont="1" applyFill="1" applyBorder="1" applyAlignment="1">
      <alignment horizontal="center" vertical="center" wrapText="1"/>
      <protection/>
    </xf>
    <xf numFmtId="166" fontId="9" fillId="35" borderId="12" xfId="54" applyNumberFormat="1" applyFont="1" applyFill="1" applyBorder="1" applyAlignment="1">
      <alignment horizontal="center" vertical="center"/>
      <protection/>
    </xf>
    <xf numFmtId="49" fontId="9" fillId="35" borderId="36" xfId="54" applyNumberFormat="1" applyFont="1" applyFill="1" applyBorder="1" applyAlignment="1">
      <alignment horizontal="center" vertical="center"/>
      <protection/>
    </xf>
    <xf numFmtId="49" fontId="9" fillId="35" borderId="58" xfId="54" applyNumberFormat="1" applyFont="1" applyFill="1" applyBorder="1" applyAlignment="1">
      <alignment horizontal="center" vertical="center"/>
      <protection/>
    </xf>
    <xf numFmtId="0" fontId="9" fillId="35" borderId="37" xfId="54" applyFont="1" applyFill="1" applyBorder="1" applyAlignment="1">
      <alignment horizontal="center" vertical="center"/>
      <protection/>
    </xf>
    <xf numFmtId="0" fontId="9" fillId="35" borderId="36" xfId="57" applyFont="1" applyFill="1" applyBorder="1" applyAlignment="1">
      <alignment horizontal="center" vertical="center"/>
      <protection/>
    </xf>
    <xf numFmtId="0" fontId="9" fillId="35" borderId="37" xfId="57" applyFont="1" applyFill="1" applyBorder="1" applyAlignment="1">
      <alignment vertical="center"/>
      <protection/>
    </xf>
    <xf numFmtId="4" fontId="9" fillId="35" borderId="37" xfId="54" applyNumberFormat="1" applyFont="1" applyFill="1" applyBorder="1" applyAlignment="1">
      <alignment vertical="center"/>
      <protection/>
    </xf>
    <xf numFmtId="166" fontId="9" fillId="35" borderId="58" xfId="54" applyNumberFormat="1" applyFont="1" applyFill="1" applyBorder="1" applyAlignment="1">
      <alignment vertical="center"/>
      <protection/>
    </xf>
    <xf numFmtId="167" fontId="9" fillId="35" borderId="37" xfId="54" applyNumberFormat="1" applyFont="1" applyFill="1" applyBorder="1" applyAlignment="1">
      <alignment horizontal="center" vertical="center" wrapText="1"/>
      <protection/>
    </xf>
    <xf numFmtId="0" fontId="13" fillId="35" borderId="59" xfId="48" applyFont="1" applyFill="1" applyBorder="1" applyAlignment="1">
      <alignment horizontal="center" vertical="center"/>
      <protection/>
    </xf>
    <xf numFmtId="49" fontId="13" fillId="35" borderId="27" xfId="55" applyNumberFormat="1" applyFont="1" applyFill="1" applyBorder="1" applyAlignment="1">
      <alignment horizontal="center" vertical="center"/>
      <protection/>
    </xf>
    <xf numFmtId="0" fontId="9" fillId="35" borderId="31" xfId="48" applyFont="1" applyFill="1" applyBorder="1" applyAlignment="1">
      <alignment horizontal="center" vertical="center"/>
      <protection/>
    </xf>
    <xf numFmtId="49" fontId="9" fillId="35" borderId="31" xfId="54" applyNumberFormat="1" applyFont="1" applyFill="1" applyBorder="1" applyAlignment="1">
      <alignment horizontal="center" vertical="center"/>
      <protection/>
    </xf>
    <xf numFmtId="167" fontId="0" fillId="0" borderId="0" xfId="55" applyNumberFormat="1">
      <alignment/>
      <protection/>
    </xf>
    <xf numFmtId="0" fontId="6" fillId="33" borderId="22" xfId="0" applyFont="1" applyFill="1" applyBorder="1" applyAlignment="1">
      <alignment horizontal="center"/>
    </xf>
    <xf numFmtId="0" fontId="9" fillId="0" borderId="0" xfId="58" applyFont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2" fillId="0" borderId="0" xfId="49" applyFont="1" applyFill="1" applyAlignment="1">
      <alignment horizontal="center"/>
      <protection/>
    </xf>
    <xf numFmtId="0" fontId="12" fillId="0" borderId="0" xfId="50" applyFont="1" applyFill="1" applyAlignment="1">
      <alignment horizontal="center" vertical="center"/>
      <protection/>
    </xf>
    <xf numFmtId="0" fontId="14" fillId="0" borderId="24" xfId="51" applyFont="1" applyFill="1" applyBorder="1" applyAlignment="1">
      <alignment horizontal="center" vertical="center"/>
      <protection/>
    </xf>
    <xf numFmtId="0" fontId="14" fillId="0" borderId="44" xfId="51" applyFont="1" applyFill="1" applyBorder="1" applyAlignment="1">
      <alignment horizontal="center" vertical="center"/>
      <protection/>
    </xf>
    <xf numFmtId="0" fontId="13" fillId="34" borderId="25" xfId="56" applyFont="1" applyFill="1" applyBorder="1" applyAlignment="1">
      <alignment horizontal="center" vertical="center"/>
      <protection/>
    </xf>
    <xf numFmtId="0" fontId="13" fillId="34" borderId="49" xfId="56" applyFont="1" applyFill="1" applyBorder="1" applyAlignment="1">
      <alignment horizontal="center" vertical="center"/>
      <protection/>
    </xf>
    <xf numFmtId="0" fontId="10" fillId="0" borderId="0" xfId="58" applyFont="1" applyAlignment="1">
      <alignment horizontal="right"/>
      <protection/>
    </xf>
    <xf numFmtId="0" fontId="12" fillId="0" borderId="0" xfId="49" applyFont="1" applyAlignment="1">
      <alignment horizontal="center"/>
      <protection/>
    </xf>
    <xf numFmtId="0" fontId="13" fillId="0" borderId="25" xfId="54" applyFont="1" applyFill="1" applyBorder="1" applyAlignment="1">
      <alignment horizontal="center" vertical="center"/>
      <protection/>
    </xf>
    <xf numFmtId="0" fontId="0" fillId="0" borderId="49" xfId="48" applyFill="1" applyBorder="1" applyAlignment="1">
      <alignment horizontal="center" vertical="center"/>
      <protection/>
    </xf>
    <xf numFmtId="0" fontId="13" fillId="0" borderId="20" xfId="54" applyFont="1" applyFill="1" applyBorder="1" applyAlignment="1">
      <alignment horizontal="center" vertical="center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 2" xfId="48"/>
    <cellStyle name="Normální 3" xfId="49"/>
    <cellStyle name="Normální 4" xfId="50"/>
    <cellStyle name="normální_04 - OSMTVS" xfId="51"/>
    <cellStyle name="normální_2. čtení rozpočtu 2006 - příjmy" xfId="52"/>
    <cellStyle name="normální_2. Rozpočet 2007 - tabulky" xfId="53"/>
    <cellStyle name="normální_Rozpis výdajů 03 bez PO 2 2 2" xfId="54"/>
    <cellStyle name="normální_Rozpis výdajů 03 bez PO 3 2" xfId="55"/>
    <cellStyle name="normální_Rozpis výdajů 03 bez PO_04 - OSMTVS" xfId="56"/>
    <cellStyle name="normální_Rozpis výdajů 03 bez PO_UR 2008 1-168 tisk" xfId="57"/>
    <cellStyle name="normální_Rozpočet 2004 (ZK)" xfId="58"/>
    <cellStyle name="Followed Hyperlink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G3" sqref="G2:G3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215" t="s">
        <v>60</v>
      </c>
      <c r="B1" s="215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66</v>
      </c>
      <c r="D2" s="32" t="s">
        <v>100</v>
      </c>
      <c r="E2" s="32" t="s">
        <v>67</v>
      </c>
    </row>
    <row r="3" spans="1:5" ht="15" customHeight="1">
      <c r="A3" s="2" t="s">
        <v>3</v>
      </c>
      <c r="B3" s="29" t="s">
        <v>22</v>
      </c>
      <c r="C3" s="26">
        <f>C4+C5+C6</f>
        <v>3137070.36</v>
      </c>
      <c r="D3" s="26">
        <f>D4+D5+D6</f>
        <v>0</v>
      </c>
      <c r="E3" s="27">
        <f aca="true" t="shared" si="0" ref="E3:E24">C3+D3</f>
        <v>3137070.36</v>
      </c>
    </row>
    <row r="4" spans="1:10" ht="15" customHeight="1">
      <c r="A4" s="6" t="s">
        <v>28</v>
      </c>
      <c r="B4" s="7" t="s">
        <v>4</v>
      </c>
      <c r="C4" s="8">
        <v>2965582.22</v>
      </c>
      <c r="D4" s="9">
        <v>0</v>
      </c>
      <c r="E4" s="10">
        <f t="shared" si="0"/>
        <v>2965582.22</v>
      </c>
      <c r="J4" s="1"/>
    </row>
    <row r="5" spans="1:5" ht="15" customHeight="1">
      <c r="A5" s="6" t="s">
        <v>29</v>
      </c>
      <c r="B5" s="7" t="s">
        <v>5</v>
      </c>
      <c r="C5" s="8">
        <v>137446.63</v>
      </c>
      <c r="D5" s="4">
        <v>0</v>
      </c>
      <c r="E5" s="10">
        <f t="shared" si="0"/>
        <v>137446.63</v>
      </c>
    </row>
    <row r="6" spans="1:5" ht="15" customHeight="1">
      <c r="A6" s="6" t="s">
        <v>30</v>
      </c>
      <c r="B6" s="7" t="s">
        <v>6</v>
      </c>
      <c r="C6" s="8">
        <v>34041.509999999995</v>
      </c>
      <c r="D6" s="8">
        <v>0</v>
      </c>
      <c r="E6" s="10">
        <f t="shared" si="0"/>
        <v>34041.509999999995</v>
      </c>
    </row>
    <row r="7" spans="1:5" ht="15" customHeight="1">
      <c r="A7" s="12" t="s">
        <v>24</v>
      </c>
      <c r="B7" s="7" t="s">
        <v>7</v>
      </c>
      <c r="C7" s="13">
        <f>C8+C14</f>
        <v>5993194.19</v>
      </c>
      <c r="D7" s="13">
        <f>D8+D14</f>
        <v>0</v>
      </c>
      <c r="E7" s="14">
        <f t="shared" si="0"/>
        <v>5993194.19</v>
      </c>
    </row>
    <row r="8" spans="1:5" ht="15" customHeight="1">
      <c r="A8" s="6" t="s">
        <v>31</v>
      </c>
      <c r="B8" s="7" t="s">
        <v>8</v>
      </c>
      <c r="C8" s="8">
        <f>C9+C10+C12+C13+C11</f>
        <v>5791376.24</v>
      </c>
      <c r="D8" s="8">
        <f>D9+D10+D12+D13</f>
        <v>0</v>
      </c>
      <c r="E8" s="11">
        <f t="shared" si="0"/>
        <v>5791376.24</v>
      </c>
    </row>
    <row r="9" spans="1:5" ht="15" customHeight="1">
      <c r="A9" s="6" t="s">
        <v>32</v>
      </c>
      <c r="B9" s="7" t="s">
        <v>9</v>
      </c>
      <c r="C9" s="8">
        <v>70970.2</v>
      </c>
      <c r="D9" s="8">
        <v>0</v>
      </c>
      <c r="E9" s="11">
        <f t="shared" si="0"/>
        <v>70970.2</v>
      </c>
    </row>
    <row r="10" spans="1:5" ht="15" customHeight="1">
      <c r="A10" s="6" t="s">
        <v>33</v>
      </c>
      <c r="B10" s="7" t="s">
        <v>8</v>
      </c>
      <c r="C10" s="8">
        <v>5693336.7299999995</v>
      </c>
      <c r="D10" s="8">
        <v>0</v>
      </c>
      <c r="E10" s="11">
        <f t="shared" si="0"/>
        <v>5693336.7299999995</v>
      </c>
    </row>
    <row r="11" spans="1:5" ht="15" customHeight="1">
      <c r="A11" s="6" t="s">
        <v>34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35</v>
      </c>
      <c r="B12" s="7" t="s">
        <v>25</v>
      </c>
      <c r="C12" s="8">
        <v>716.19</v>
      </c>
      <c r="D12" s="8">
        <v>0</v>
      </c>
      <c r="E12" s="11">
        <f>SUM(C12:D12)</f>
        <v>716.19</v>
      </c>
    </row>
    <row r="13" spans="1:5" ht="15" customHeight="1">
      <c r="A13" s="6" t="s">
        <v>36</v>
      </c>
      <c r="B13" s="7">
        <v>4121</v>
      </c>
      <c r="C13" s="8">
        <v>26353.12</v>
      </c>
      <c r="D13" s="8">
        <v>0</v>
      </c>
      <c r="E13" s="11">
        <f>SUM(C13:D13)</f>
        <v>26353.12</v>
      </c>
    </row>
    <row r="14" spans="1:5" ht="15" customHeight="1">
      <c r="A14" s="6" t="s">
        <v>37</v>
      </c>
      <c r="B14" s="7" t="s">
        <v>26</v>
      </c>
      <c r="C14" s="8">
        <f>C15+C16+C17+C18</f>
        <v>201817.94999999998</v>
      </c>
      <c r="D14" s="8">
        <f>D15+D17+D18</f>
        <v>0</v>
      </c>
      <c r="E14" s="11">
        <f t="shared" si="0"/>
        <v>201817.94999999998</v>
      </c>
    </row>
    <row r="15" spans="1:5" ht="15" customHeight="1">
      <c r="A15" s="6" t="s">
        <v>59</v>
      </c>
      <c r="B15" s="7" t="s">
        <v>10</v>
      </c>
      <c r="C15" s="8">
        <v>198009.99</v>
      </c>
      <c r="D15" s="8">
        <v>0</v>
      </c>
      <c r="E15" s="11">
        <f t="shared" si="0"/>
        <v>198009.99</v>
      </c>
    </row>
    <row r="16" spans="1:5" ht="15" customHeight="1">
      <c r="A16" s="6" t="s">
        <v>38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39</v>
      </c>
      <c r="B17" s="7" t="s">
        <v>27</v>
      </c>
      <c r="C17" s="8">
        <v>3340.55</v>
      </c>
      <c r="D17" s="8">
        <v>0</v>
      </c>
      <c r="E17" s="11">
        <f>SUM(C17:D17)</f>
        <v>3340.55</v>
      </c>
    </row>
    <row r="18" spans="1:5" ht="15" customHeight="1">
      <c r="A18" s="6" t="s">
        <v>40</v>
      </c>
      <c r="B18" s="7">
        <v>4221</v>
      </c>
      <c r="C18" s="8">
        <v>467.41</v>
      </c>
      <c r="D18" s="8">
        <v>0</v>
      </c>
      <c r="E18" s="11">
        <f>SUM(C18:D18)</f>
        <v>467.41</v>
      </c>
    </row>
    <row r="19" spans="1:5" ht="15" customHeight="1">
      <c r="A19" s="12" t="s">
        <v>11</v>
      </c>
      <c r="B19" s="15" t="s">
        <v>23</v>
      </c>
      <c r="C19" s="13">
        <f>C3+C7</f>
        <v>9130264.55</v>
      </c>
      <c r="D19" s="13">
        <f>D3+D7</f>
        <v>0</v>
      </c>
      <c r="E19" s="14">
        <f t="shared" si="0"/>
        <v>9130264.55</v>
      </c>
    </row>
    <row r="20" spans="1:5" ht="15" customHeight="1">
      <c r="A20" s="12" t="s">
        <v>12</v>
      </c>
      <c r="B20" s="15" t="s">
        <v>13</v>
      </c>
      <c r="C20" s="13">
        <f>SUM(C21:C23)</f>
        <v>1951508.7400000002</v>
      </c>
      <c r="D20" s="13">
        <f>SUM(D21:D23)</f>
        <v>0</v>
      </c>
      <c r="E20" s="14">
        <f t="shared" si="0"/>
        <v>1951508.7400000002</v>
      </c>
    </row>
    <row r="21" spans="1:5" ht="15" customHeight="1">
      <c r="A21" s="6" t="s">
        <v>64</v>
      </c>
      <c r="B21" s="7" t="s">
        <v>14</v>
      </c>
      <c r="C21" s="8">
        <v>111779.24</v>
      </c>
      <c r="D21" s="8">
        <v>0</v>
      </c>
      <c r="E21" s="11">
        <f t="shared" si="0"/>
        <v>111779.24</v>
      </c>
    </row>
    <row r="22" spans="1:5" ht="15" customHeight="1">
      <c r="A22" s="6" t="s">
        <v>65</v>
      </c>
      <c r="B22" s="7">
        <v>8115</v>
      </c>
      <c r="C22" s="8">
        <v>1986604.5</v>
      </c>
      <c r="D22" s="8">
        <v>0</v>
      </c>
      <c r="E22" s="11">
        <f>SUM(C22:D22)</f>
        <v>1986604.5</v>
      </c>
    </row>
    <row r="23" spans="1:5" ht="15" customHeight="1" thickBot="1">
      <c r="A23" s="16" t="s">
        <v>58</v>
      </c>
      <c r="B23" s="17">
        <v>-8124</v>
      </c>
      <c r="C23" s="18">
        <v>-146875</v>
      </c>
      <c r="D23" s="18">
        <v>0</v>
      </c>
      <c r="E23" s="19">
        <f>C23+D23</f>
        <v>-146875</v>
      </c>
    </row>
    <row r="24" spans="1:5" ht="15" customHeight="1" thickBot="1">
      <c r="A24" s="20" t="s">
        <v>21</v>
      </c>
      <c r="B24" s="21"/>
      <c r="C24" s="22">
        <f>C3+C7+C20</f>
        <v>11081773.290000001</v>
      </c>
      <c r="D24" s="22">
        <f>D19+D20</f>
        <v>0</v>
      </c>
      <c r="E24" s="23">
        <f t="shared" si="0"/>
        <v>11081773.290000001</v>
      </c>
    </row>
    <row r="25" spans="1:5" ht="13.5" thickBot="1">
      <c r="A25" s="215" t="s">
        <v>61</v>
      </c>
      <c r="B25" s="215"/>
      <c r="C25" s="35"/>
      <c r="D25" s="35"/>
      <c r="E25" s="36" t="s">
        <v>0</v>
      </c>
    </row>
    <row r="26" spans="1:5" ht="24.75" thickBot="1">
      <c r="A26" s="30" t="s">
        <v>15</v>
      </c>
      <c r="B26" s="31" t="s">
        <v>16</v>
      </c>
      <c r="C26" s="32" t="s">
        <v>63</v>
      </c>
      <c r="D26" s="32" t="s">
        <v>100</v>
      </c>
      <c r="E26" s="32" t="s">
        <v>62</v>
      </c>
    </row>
    <row r="27" spans="1:5" ht="15" customHeight="1">
      <c r="A27" s="24" t="s">
        <v>41</v>
      </c>
      <c r="B27" s="3" t="s">
        <v>17</v>
      </c>
      <c r="C27" s="4">
        <v>31838.7</v>
      </c>
      <c r="D27" s="4">
        <v>0</v>
      </c>
      <c r="E27" s="5">
        <f>C27+D27</f>
        <v>31838.7</v>
      </c>
    </row>
    <row r="28" spans="1:5" ht="15" customHeight="1">
      <c r="A28" s="25" t="s">
        <v>42</v>
      </c>
      <c r="B28" s="7" t="s">
        <v>17</v>
      </c>
      <c r="C28" s="8">
        <v>294461.07</v>
      </c>
      <c r="D28" s="4">
        <v>0</v>
      </c>
      <c r="E28" s="5">
        <f aca="true" t="shared" si="1" ref="E28:E43">C28+D28</f>
        <v>294461.07</v>
      </c>
    </row>
    <row r="29" spans="1:5" ht="15" customHeight="1">
      <c r="A29" s="25" t="s">
        <v>43</v>
      </c>
      <c r="B29" s="7">
        <v>6351</v>
      </c>
      <c r="C29" s="8">
        <v>219636.43999999997</v>
      </c>
      <c r="D29" s="4">
        <v>605</v>
      </c>
      <c r="E29" s="5">
        <f>SUM(C29:D29)</f>
        <v>220241.43999999997</v>
      </c>
    </row>
    <row r="30" spans="1:5" ht="15" customHeight="1">
      <c r="A30" s="25" t="s">
        <v>44</v>
      </c>
      <c r="B30" s="7" t="s">
        <v>17</v>
      </c>
      <c r="C30" s="8">
        <v>1035047.96</v>
      </c>
      <c r="D30" s="4">
        <v>0</v>
      </c>
      <c r="E30" s="5">
        <f t="shared" si="1"/>
        <v>1035047.96</v>
      </c>
    </row>
    <row r="31" spans="1:5" ht="15" customHeight="1">
      <c r="A31" s="25" t="s">
        <v>45</v>
      </c>
      <c r="B31" s="7" t="s">
        <v>17</v>
      </c>
      <c r="C31" s="8">
        <v>953866.1400000001</v>
      </c>
      <c r="D31" s="4">
        <v>0</v>
      </c>
      <c r="E31" s="5">
        <f t="shared" si="1"/>
        <v>953866.1400000001</v>
      </c>
    </row>
    <row r="32" spans="1:5" ht="15" customHeight="1">
      <c r="A32" s="25" t="s">
        <v>46</v>
      </c>
      <c r="B32" s="7" t="s">
        <v>17</v>
      </c>
      <c r="C32" s="8">
        <v>4795187.94</v>
      </c>
      <c r="D32" s="4">
        <v>0</v>
      </c>
      <c r="E32" s="5">
        <f>C32+D32</f>
        <v>4795187.94</v>
      </c>
    </row>
    <row r="33" spans="1:5" ht="15" customHeight="1">
      <c r="A33" s="25" t="s">
        <v>47</v>
      </c>
      <c r="B33" s="7" t="s">
        <v>19</v>
      </c>
      <c r="C33" s="8">
        <v>806700.5500000003</v>
      </c>
      <c r="D33" s="4">
        <v>0</v>
      </c>
      <c r="E33" s="5">
        <f t="shared" si="1"/>
        <v>806700.5500000003</v>
      </c>
    </row>
    <row r="34" spans="1:5" ht="15" customHeight="1">
      <c r="A34" s="25" t="s">
        <v>48</v>
      </c>
      <c r="B34" s="7" t="s">
        <v>17</v>
      </c>
      <c r="C34" s="8">
        <v>128688.62</v>
      </c>
      <c r="D34" s="4">
        <v>0</v>
      </c>
      <c r="E34" s="5">
        <f t="shared" si="1"/>
        <v>128688.62</v>
      </c>
    </row>
    <row r="35" spans="1:5" ht="15" customHeight="1">
      <c r="A35" s="25" t="s">
        <v>49</v>
      </c>
      <c r="B35" s="7">
        <v>6121</v>
      </c>
      <c r="C35" s="8">
        <v>1022408.04</v>
      </c>
      <c r="D35" s="4">
        <v>-605</v>
      </c>
      <c r="E35" s="5">
        <f t="shared" si="1"/>
        <v>1021803.04</v>
      </c>
    </row>
    <row r="36" spans="1:5" ht="15" customHeight="1">
      <c r="A36" s="25" t="s">
        <v>50</v>
      </c>
      <c r="B36" s="7" t="s">
        <v>18</v>
      </c>
      <c r="C36" s="8">
        <v>0</v>
      </c>
      <c r="D36" s="4">
        <v>0</v>
      </c>
      <c r="E36" s="5">
        <f t="shared" si="1"/>
        <v>0</v>
      </c>
    </row>
    <row r="37" spans="1:5" ht="15" customHeight="1">
      <c r="A37" s="25" t="s">
        <v>51</v>
      </c>
      <c r="B37" s="7" t="s">
        <v>19</v>
      </c>
      <c r="C37" s="8">
        <v>1494342.77</v>
      </c>
      <c r="D37" s="4">
        <v>0</v>
      </c>
      <c r="E37" s="5">
        <f t="shared" si="1"/>
        <v>1494342.77</v>
      </c>
    </row>
    <row r="38" spans="1:5" ht="15" customHeight="1">
      <c r="A38" s="25" t="s">
        <v>52</v>
      </c>
      <c r="B38" s="7" t="s">
        <v>19</v>
      </c>
      <c r="C38" s="8">
        <v>15500</v>
      </c>
      <c r="D38" s="4">
        <v>0</v>
      </c>
      <c r="E38" s="5">
        <f t="shared" si="1"/>
        <v>15500</v>
      </c>
    </row>
    <row r="39" spans="1:5" ht="15" customHeight="1">
      <c r="A39" s="25" t="s">
        <v>53</v>
      </c>
      <c r="B39" s="7" t="s">
        <v>17</v>
      </c>
      <c r="C39" s="8">
        <v>11008.82</v>
      </c>
      <c r="D39" s="4">
        <v>0</v>
      </c>
      <c r="E39" s="5">
        <f t="shared" si="1"/>
        <v>11008.82</v>
      </c>
    </row>
    <row r="40" spans="1:5" ht="15" customHeight="1">
      <c r="A40" s="25" t="s">
        <v>54</v>
      </c>
      <c r="B40" s="7" t="s">
        <v>19</v>
      </c>
      <c r="C40" s="8">
        <v>166413.18</v>
      </c>
      <c r="D40" s="4">
        <v>0</v>
      </c>
      <c r="E40" s="5">
        <f>C40+D40</f>
        <v>166413.18</v>
      </c>
    </row>
    <row r="41" spans="1:5" ht="15" customHeight="1">
      <c r="A41" s="25" t="s">
        <v>55</v>
      </c>
      <c r="B41" s="7" t="s">
        <v>19</v>
      </c>
      <c r="C41" s="8">
        <v>15293.36</v>
      </c>
      <c r="D41" s="4">
        <v>0</v>
      </c>
      <c r="E41" s="5">
        <f t="shared" si="1"/>
        <v>15293.36</v>
      </c>
    </row>
    <row r="42" spans="1:5" ht="15" customHeight="1">
      <c r="A42" s="25" t="s">
        <v>56</v>
      </c>
      <c r="B42" s="7" t="s">
        <v>19</v>
      </c>
      <c r="C42" s="8">
        <v>86065.55</v>
      </c>
      <c r="D42" s="4">
        <v>0</v>
      </c>
      <c r="E42" s="5">
        <f t="shared" si="1"/>
        <v>86065.55</v>
      </c>
    </row>
    <row r="43" spans="1:5" ht="15" customHeight="1" thickBot="1">
      <c r="A43" s="25" t="s">
        <v>57</v>
      </c>
      <c r="B43" s="7" t="s">
        <v>19</v>
      </c>
      <c r="C43" s="8">
        <v>5314.15</v>
      </c>
      <c r="D43" s="4">
        <v>0</v>
      </c>
      <c r="E43" s="5">
        <f t="shared" si="1"/>
        <v>5314.15</v>
      </c>
    </row>
    <row r="44" spans="1:7" ht="15" customHeight="1" thickBot="1">
      <c r="A44" s="28" t="s">
        <v>20</v>
      </c>
      <c r="B44" s="21"/>
      <c r="C44" s="22">
        <f>C27+C28+C30+C31+C32+C33+C34+C35+C36+C37+C38+C39+C40+C41+C42+C43+C29</f>
        <v>11081773.290000001</v>
      </c>
      <c r="D44" s="22">
        <f>SUM(D27:D43)</f>
        <v>0</v>
      </c>
      <c r="E44" s="23">
        <f>SUM(E27:E43)</f>
        <v>11081773.290000001</v>
      </c>
      <c r="G44" s="1"/>
    </row>
    <row r="45" spans="3:5" ht="12.75">
      <c r="C45" s="1"/>
      <c r="E45" s="1"/>
    </row>
    <row r="46" ht="12.75">
      <c r="C46" s="1"/>
    </row>
    <row r="47" ht="12.75">
      <c r="C47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5" sqref="A5:J5"/>
    </sheetView>
  </sheetViews>
  <sheetFormatPr defaultColWidth="9.140625" defaultRowHeight="12.75"/>
  <cols>
    <col min="1" max="1" width="3.140625" style="45" customWidth="1"/>
    <col min="2" max="2" width="7.140625" style="45" customWidth="1"/>
    <col min="3" max="5" width="4.7109375" style="45" customWidth="1"/>
    <col min="6" max="6" width="38.7109375" style="45" customWidth="1"/>
    <col min="7" max="7" width="10.00390625" style="137" customWidth="1"/>
    <col min="8" max="8" width="10.7109375" style="137" customWidth="1"/>
    <col min="9" max="9" width="9.421875" style="45" customWidth="1"/>
    <col min="10" max="10" width="10.00390625" style="45" customWidth="1"/>
    <col min="11" max="12" width="9.140625" style="45" customWidth="1"/>
    <col min="13" max="13" width="10.140625" style="45" bestFit="1" customWidth="1"/>
    <col min="14" max="16384" width="9.140625" style="45" customWidth="1"/>
  </cols>
  <sheetData>
    <row r="1" spans="1:13" s="40" customFormat="1" ht="12.75">
      <c r="A1" s="37"/>
      <c r="B1" s="37"/>
      <c r="C1" s="37"/>
      <c r="D1" s="37"/>
      <c r="E1" s="37"/>
      <c r="F1" s="37"/>
      <c r="G1" s="38"/>
      <c r="H1" s="216" t="s">
        <v>186</v>
      </c>
      <c r="I1" s="216"/>
      <c r="J1" s="216"/>
      <c r="K1" s="39"/>
      <c r="M1" s="41"/>
    </row>
    <row r="2" spans="1:13" s="40" customFormat="1" ht="12.75">
      <c r="A2" s="37"/>
      <c r="B2" s="37"/>
      <c r="C2" s="37"/>
      <c r="D2" s="37"/>
      <c r="E2" s="37"/>
      <c r="F2" s="37"/>
      <c r="G2" s="38"/>
      <c r="H2" s="38"/>
      <c r="I2" s="38"/>
      <c r="J2" s="37"/>
      <c r="K2" s="42"/>
      <c r="M2" s="41"/>
    </row>
    <row r="3" spans="1:13" s="40" customFormat="1" ht="18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44"/>
      <c r="M3" s="41"/>
    </row>
    <row r="4" spans="1:13" s="40" customFormat="1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4"/>
      <c r="M4" s="41"/>
    </row>
    <row r="5" spans="1:10" ht="15.75">
      <c r="A5" s="218" t="s">
        <v>68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1:10" ht="12.75">
      <c r="A6" s="46"/>
      <c r="B6" s="46"/>
      <c r="C6" s="46"/>
      <c r="D6" s="46"/>
      <c r="E6" s="46"/>
      <c r="F6" s="46"/>
      <c r="G6" s="46"/>
      <c r="H6" s="46"/>
      <c r="I6" s="47"/>
      <c r="J6" s="47"/>
    </row>
    <row r="7" spans="1:13" s="40" customFormat="1" ht="15.75">
      <c r="A7" s="219" t="s">
        <v>69</v>
      </c>
      <c r="B7" s="219"/>
      <c r="C7" s="219"/>
      <c r="D7" s="219"/>
      <c r="E7" s="219"/>
      <c r="F7" s="219"/>
      <c r="G7" s="219"/>
      <c r="H7" s="219"/>
      <c r="I7" s="219"/>
      <c r="J7" s="219"/>
      <c r="K7" s="48"/>
      <c r="M7" s="41"/>
    </row>
    <row r="8" spans="1:10" s="37" customFormat="1" ht="13.5" thickBot="1">
      <c r="A8" s="49"/>
      <c r="B8" s="49"/>
      <c r="C8" s="49"/>
      <c r="D8" s="50"/>
      <c r="E8" s="50"/>
      <c r="F8" s="50"/>
      <c r="G8" s="51"/>
      <c r="H8" s="51"/>
      <c r="I8" s="50"/>
      <c r="J8" s="51" t="s">
        <v>70</v>
      </c>
    </row>
    <row r="9" spans="1:10" s="37" customFormat="1" ht="23.25" thickBot="1">
      <c r="A9" s="52" t="s">
        <v>71</v>
      </c>
      <c r="B9" s="220" t="s">
        <v>72</v>
      </c>
      <c r="C9" s="221"/>
      <c r="D9" s="54" t="s">
        <v>73</v>
      </c>
      <c r="E9" s="53" t="s">
        <v>16</v>
      </c>
      <c r="F9" s="55" t="s">
        <v>74</v>
      </c>
      <c r="G9" s="56" t="s">
        <v>63</v>
      </c>
      <c r="H9" s="57" t="s">
        <v>75</v>
      </c>
      <c r="I9" s="57" t="s">
        <v>76</v>
      </c>
      <c r="J9" s="58" t="s">
        <v>77</v>
      </c>
    </row>
    <row r="10" spans="1:10" s="37" customFormat="1" ht="13.5" thickBot="1">
      <c r="A10" s="59" t="s">
        <v>78</v>
      </c>
      <c r="B10" s="222" t="s">
        <v>79</v>
      </c>
      <c r="C10" s="223"/>
      <c r="D10" s="60" t="s">
        <v>79</v>
      </c>
      <c r="E10" s="61" t="s">
        <v>79</v>
      </c>
      <c r="F10" s="62" t="s">
        <v>80</v>
      </c>
      <c r="G10" s="63">
        <f>G11+G13+G15+G17+G19+G21</f>
        <v>3540</v>
      </c>
      <c r="H10" s="63">
        <f>H11+H13+H15+H17+H19+H21</f>
        <v>36307</v>
      </c>
      <c r="I10" s="63">
        <f>I11+I13+I15+I17+I19+I21+I23</f>
        <v>605</v>
      </c>
      <c r="J10" s="64">
        <f>I10+H10</f>
        <v>36912</v>
      </c>
    </row>
    <row r="11" spans="1:10" s="37" customFormat="1" ht="12.75">
      <c r="A11" s="65" t="s">
        <v>81</v>
      </c>
      <c r="B11" s="66" t="s">
        <v>82</v>
      </c>
      <c r="C11" s="67" t="s">
        <v>83</v>
      </c>
      <c r="D11" s="68" t="s">
        <v>79</v>
      </c>
      <c r="E11" s="69" t="s">
        <v>79</v>
      </c>
      <c r="F11" s="70" t="s">
        <v>84</v>
      </c>
      <c r="G11" s="71">
        <f>G12</f>
        <v>0</v>
      </c>
      <c r="H11" s="72">
        <f>H12</f>
        <v>1950</v>
      </c>
      <c r="I11" s="73">
        <v>0</v>
      </c>
      <c r="J11" s="74">
        <f>H11+I11</f>
        <v>1950</v>
      </c>
    </row>
    <row r="12" spans="1:10" s="37" customFormat="1" ht="23.25" thickBot="1">
      <c r="A12" s="75"/>
      <c r="B12" s="76"/>
      <c r="C12" s="77"/>
      <c r="D12" s="78">
        <v>3533</v>
      </c>
      <c r="E12" s="79">
        <v>6351</v>
      </c>
      <c r="F12" s="80" t="s">
        <v>85</v>
      </c>
      <c r="G12" s="81">
        <v>0</v>
      </c>
      <c r="H12" s="82">
        <v>1950</v>
      </c>
      <c r="I12" s="83">
        <v>0</v>
      </c>
      <c r="J12" s="84">
        <f>H12+I12</f>
        <v>1950</v>
      </c>
    </row>
    <row r="13" spans="1:10" s="37" customFormat="1" ht="22.5">
      <c r="A13" s="65" t="s">
        <v>81</v>
      </c>
      <c r="B13" s="66" t="s">
        <v>86</v>
      </c>
      <c r="C13" s="67" t="s">
        <v>87</v>
      </c>
      <c r="D13" s="68" t="s">
        <v>79</v>
      </c>
      <c r="E13" s="69" t="s">
        <v>79</v>
      </c>
      <c r="F13" s="70" t="s">
        <v>88</v>
      </c>
      <c r="G13" s="71">
        <f>G14</f>
        <v>0</v>
      </c>
      <c r="H13" s="72">
        <f>H14</f>
        <v>2307</v>
      </c>
      <c r="I13" s="73">
        <v>0</v>
      </c>
      <c r="J13" s="74">
        <f aca="true" t="shared" si="0" ref="J13:J22">H13+I13</f>
        <v>2307</v>
      </c>
    </row>
    <row r="14" spans="1:10" s="37" customFormat="1" ht="23.25" thickBot="1">
      <c r="A14" s="75"/>
      <c r="B14" s="76"/>
      <c r="C14" s="77"/>
      <c r="D14" s="78">
        <v>3523</v>
      </c>
      <c r="E14" s="79">
        <v>5331</v>
      </c>
      <c r="F14" s="80" t="s">
        <v>89</v>
      </c>
      <c r="G14" s="81">
        <v>0</v>
      </c>
      <c r="H14" s="82">
        <v>2307</v>
      </c>
      <c r="I14" s="83">
        <v>0</v>
      </c>
      <c r="J14" s="84">
        <f t="shared" si="0"/>
        <v>2307</v>
      </c>
    </row>
    <row r="15" spans="1:10" s="37" customFormat="1" ht="22.5">
      <c r="A15" s="65" t="s">
        <v>81</v>
      </c>
      <c r="B15" s="66" t="s">
        <v>90</v>
      </c>
      <c r="C15" s="67" t="s">
        <v>87</v>
      </c>
      <c r="D15" s="68" t="s">
        <v>79</v>
      </c>
      <c r="E15" s="69" t="s">
        <v>79</v>
      </c>
      <c r="F15" s="70" t="s">
        <v>91</v>
      </c>
      <c r="G15" s="71">
        <f>G16</f>
        <v>0</v>
      </c>
      <c r="H15" s="72">
        <f>H16</f>
        <v>230</v>
      </c>
      <c r="I15" s="73">
        <v>0</v>
      </c>
      <c r="J15" s="74">
        <f t="shared" si="0"/>
        <v>230</v>
      </c>
    </row>
    <row r="16" spans="1:10" s="37" customFormat="1" ht="23.25" thickBot="1">
      <c r="A16" s="75"/>
      <c r="B16" s="85"/>
      <c r="C16" s="86"/>
      <c r="D16" s="87">
        <v>3523</v>
      </c>
      <c r="E16" s="88">
        <v>6351</v>
      </c>
      <c r="F16" s="80" t="s">
        <v>85</v>
      </c>
      <c r="G16" s="89">
        <v>0</v>
      </c>
      <c r="H16" s="90">
        <v>230</v>
      </c>
      <c r="I16" s="83">
        <v>0</v>
      </c>
      <c r="J16" s="84">
        <f t="shared" si="0"/>
        <v>230</v>
      </c>
    </row>
    <row r="17" spans="1:10" s="37" customFormat="1" ht="22.5">
      <c r="A17" s="91" t="s">
        <v>81</v>
      </c>
      <c r="B17" s="92" t="s">
        <v>92</v>
      </c>
      <c r="C17" s="93" t="s">
        <v>83</v>
      </c>
      <c r="D17" s="94" t="s">
        <v>79</v>
      </c>
      <c r="E17" s="95" t="s">
        <v>79</v>
      </c>
      <c r="F17" s="96" t="s">
        <v>93</v>
      </c>
      <c r="G17" s="73">
        <f>G18</f>
        <v>3000</v>
      </c>
      <c r="H17" s="73">
        <f>H18</f>
        <v>3000</v>
      </c>
      <c r="I17" s="73">
        <f>I18</f>
        <v>0</v>
      </c>
      <c r="J17" s="74">
        <f t="shared" si="0"/>
        <v>3000</v>
      </c>
    </row>
    <row r="18" spans="1:10" s="37" customFormat="1" ht="22.5" customHeight="1" thickBot="1">
      <c r="A18" s="97"/>
      <c r="B18" s="98"/>
      <c r="C18" s="99"/>
      <c r="D18" s="100">
        <v>3533</v>
      </c>
      <c r="E18" s="101">
        <v>6351</v>
      </c>
      <c r="F18" s="102" t="s">
        <v>85</v>
      </c>
      <c r="G18" s="83">
        <v>3000</v>
      </c>
      <c r="H18" s="83">
        <v>3000</v>
      </c>
      <c r="I18" s="83">
        <v>0</v>
      </c>
      <c r="J18" s="84">
        <f t="shared" si="0"/>
        <v>3000</v>
      </c>
    </row>
    <row r="19" spans="1:12" s="37" customFormat="1" ht="12.75">
      <c r="A19" s="91" t="s">
        <v>81</v>
      </c>
      <c r="B19" s="92" t="s">
        <v>94</v>
      </c>
      <c r="C19" s="93" t="s">
        <v>83</v>
      </c>
      <c r="D19" s="94" t="s">
        <v>79</v>
      </c>
      <c r="E19" s="95" t="s">
        <v>79</v>
      </c>
      <c r="F19" s="96" t="s">
        <v>95</v>
      </c>
      <c r="G19" s="73">
        <f>G20</f>
        <v>540</v>
      </c>
      <c r="H19" s="73">
        <f>H20</f>
        <v>540</v>
      </c>
      <c r="I19" s="73">
        <f>I20</f>
        <v>0</v>
      </c>
      <c r="J19" s="74">
        <f t="shared" si="0"/>
        <v>540</v>
      </c>
      <c r="L19" s="38"/>
    </row>
    <row r="20" spans="1:10" s="37" customFormat="1" ht="22.5" customHeight="1" thickBot="1">
      <c r="A20" s="97"/>
      <c r="B20" s="98"/>
      <c r="C20" s="99"/>
      <c r="D20" s="100">
        <v>3533</v>
      </c>
      <c r="E20" s="101">
        <v>5331</v>
      </c>
      <c r="F20" s="102" t="s">
        <v>89</v>
      </c>
      <c r="G20" s="83">
        <v>540</v>
      </c>
      <c r="H20" s="83">
        <v>540</v>
      </c>
      <c r="I20" s="83">
        <v>0</v>
      </c>
      <c r="J20" s="84">
        <f t="shared" si="0"/>
        <v>540</v>
      </c>
    </row>
    <row r="21" spans="1:10" s="37" customFormat="1" ht="12.75" customHeight="1">
      <c r="A21" s="103" t="s">
        <v>81</v>
      </c>
      <c r="B21" s="104" t="s">
        <v>96</v>
      </c>
      <c r="C21" s="105" t="s">
        <v>83</v>
      </c>
      <c r="D21" s="106" t="s">
        <v>79</v>
      </c>
      <c r="E21" s="107" t="s">
        <v>79</v>
      </c>
      <c r="F21" s="108" t="s">
        <v>97</v>
      </c>
      <c r="G21" s="109">
        <f>G22</f>
        <v>0</v>
      </c>
      <c r="H21" s="109">
        <f>H22</f>
        <v>28280</v>
      </c>
      <c r="I21" s="109">
        <f>I22</f>
        <v>0</v>
      </c>
      <c r="J21" s="110">
        <f t="shared" si="0"/>
        <v>28280</v>
      </c>
    </row>
    <row r="22" spans="1:10" s="37" customFormat="1" ht="23.25" thickBot="1">
      <c r="A22" s="97"/>
      <c r="B22" s="111"/>
      <c r="C22" s="99"/>
      <c r="D22" s="112">
        <v>3533</v>
      </c>
      <c r="E22" s="113">
        <v>6351</v>
      </c>
      <c r="F22" s="114" t="s">
        <v>85</v>
      </c>
      <c r="G22" s="83">
        <v>0</v>
      </c>
      <c r="H22" s="83">
        <v>28280</v>
      </c>
      <c r="I22" s="83">
        <v>0</v>
      </c>
      <c r="J22" s="84">
        <f t="shared" si="0"/>
        <v>28280</v>
      </c>
    </row>
    <row r="23" spans="1:10" s="37" customFormat="1" ht="12.75" customHeight="1">
      <c r="A23" s="115" t="s">
        <v>81</v>
      </c>
      <c r="B23" s="116" t="s">
        <v>98</v>
      </c>
      <c r="C23" s="117" t="s">
        <v>87</v>
      </c>
      <c r="D23" s="118" t="s">
        <v>79</v>
      </c>
      <c r="E23" s="119" t="s">
        <v>79</v>
      </c>
      <c r="F23" s="120" t="s">
        <v>99</v>
      </c>
      <c r="G23" s="121">
        <v>0</v>
      </c>
      <c r="H23" s="121">
        <v>0</v>
      </c>
      <c r="I23" s="121">
        <f>I24</f>
        <v>605</v>
      </c>
      <c r="J23" s="122">
        <f>J24</f>
        <v>605</v>
      </c>
    </row>
    <row r="24" spans="1:10" s="37" customFormat="1" ht="22.5">
      <c r="A24" s="123"/>
      <c r="B24" s="124"/>
      <c r="C24" s="125"/>
      <c r="D24" s="123">
        <v>3523</v>
      </c>
      <c r="E24" s="126">
        <v>6351</v>
      </c>
      <c r="F24" s="127" t="s">
        <v>85</v>
      </c>
      <c r="G24" s="128">
        <v>0</v>
      </c>
      <c r="H24" s="128">
        <v>0</v>
      </c>
      <c r="I24" s="128">
        <v>605</v>
      </c>
      <c r="J24" s="129">
        <f>H24+I24</f>
        <v>605</v>
      </c>
    </row>
    <row r="25" spans="1:10" ht="12.75">
      <c r="A25" s="130"/>
      <c r="B25" s="131"/>
      <c r="C25" s="131"/>
      <c r="D25" s="132"/>
      <c r="E25" s="132"/>
      <c r="F25" s="133"/>
      <c r="G25" s="134"/>
      <c r="H25" s="135"/>
      <c r="I25" s="136"/>
      <c r="J25" s="136"/>
    </row>
  </sheetData>
  <sheetProtection/>
  <mergeCells count="6">
    <mergeCell ref="H1:J1"/>
    <mergeCell ref="A3:J3"/>
    <mergeCell ref="A5:J5"/>
    <mergeCell ref="A7:J7"/>
    <mergeCell ref="B9:C9"/>
    <mergeCell ref="B10:C1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2.8515625" style="45" customWidth="1"/>
    <col min="2" max="2" width="9.8515625" style="45" customWidth="1"/>
    <col min="3" max="4" width="4.7109375" style="45" customWidth="1"/>
    <col min="5" max="5" width="8.57421875" style="45" customWidth="1"/>
    <col min="6" max="6" width="40.8515625" style="45" customWidth="1"/>
    <col min="7" max="7" width="11.7109375" style="137" customWidth="1"/>
    <col min="8" max="8" width="14.8515625" style="138" customWidth="1"/>
    <col min="9" max="9" width="11.7109375" style="214" customWidth="1"/>
    <col min="10" max="10" width="13.140625" style="138" customWidth="1"/>
    <col min="11" max="11" width="12.140625" style="45" bestFit="1" customWidth="1"/>
    <col min="12" max="12" width="9.140625" style="45" customWidth="1"/>
    <col min="13" max="13" width="14.28125" style="45" customWidth="1"/>
    <col min="14" max="16384" width="9.140625" style="45" customWidth="1"/>
  </cols>
  <sheetData>
    <row r="1" spans="9:10" ht="12.75">
      <c r="I1" s="224"/>
      <c r="J1" s="224"/>
    </row>
    <row r="2" spans="1:13" ht="18">
      <c r="A2" s="217"/>
      <c r="B2" s="217"/>
      <c r="C2" s="217"/>
      <c r="D2" s="217"/>
      <c r="E2" s="217"/>
      <c r="F2" s="217"/>
      <c r="G2" s="217"/>
      <c r="H2" s="217"/>
      <c r="I2" s="217"/>
      <c r="J2" s="217"/>
      <c r="M2" s="138"/>
    </row>
    <row r="3" spans="1:10" ht="12.75">
      <c r="A3" s="46"/>
      <c r="B3" s="46"/>
      <c r="C3" s="46"/>
      <c r="D3" s="46"/>
      <c r="E3" s="46"/>
      <c r="F3" s="46"/>
      <c r="G3" s="46"/>
      <c r="H3" s="139"/>
      <c r="I3" s="140"/>
      <c r="J3" s="141"/>
    </row>
    <row r="4" spans="1:10" ht="15.75">
      <c r="A4" s="218" t="s">
        <v>101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3" ht="12.75">
      <c r="A5" s="46"/>
      <c r="B5" s="46"/>
      <c r="C5" s="46"/>
      <c r="D5" s="46"/>
      <c r="E5" s="46"/>
      <c r="F5" s="46"/>
      <c r="G5" s="46"/>
      <c r="H5" s="139"/>
      <c r="I5" s="140"/>
      <c r="J5" s="141"/>
      <c r="M5" s="138"/>
    </row>
    <row r="6" spans="1:10" ht="15.75">
      <c r="A6" s="225" t="s">
        <v>102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10" ht="15.75">
      <c r="A7" s="142"/>
      <c r="B7" s="142"/>
      <c r="C7" s="142"/>
      <c r="D7" s="142"/>
      <c r="E7" s="142"/>
      <c r="F7" s="142"/>
      <c r="G7" s="142"/>
      <c r="H7" s="143"/>
      <c r="I7" s="144"/>
      <c r="J7" s="143"/>
    </row>
    <row r="8" spans="1:10" ht="12.75">
      <c r="A8" s="145"/>
      <c r="B8" s="146"/>
      <c r="C8" s="146"/>
      <c r="D8" s="145"/>
      <c r="E8" s="145"/>
      <c r="F8" s="147"/>
      <c r="G8" s="148"/>
      <c r="H8" s="149"/>
      <c r="I8" s="150"/>
      <c r="J8" s="151"/>
    </row>
    <row r="9" spans="1:10" ht="13.5" thickBot="1">
      <c r="A9" s="152"/>
      <c r="B9" s="153"/>
      <c r="C9" s="153"/>
      <c r="D9" s="153"/>
      <c r="E9" s="153"/>
      <c r="F9" s="153"/>
      <c r="G9" s="154"/>
      <c r="H9" s="155"/>
      <c r="I9" s="156"/>
      <c r="J9" s="155" t="s">
        <v>70</v>
      </c>
    </row>
    <row r="10" spans="1:10" ht="13.5" thickBot="1">
      <c r="A10" s="157" t="s">
        <v>71</v>
      </c>
      <c r="B10" s="226" t="s">
        <v>72</v>
      </c>
      <c r="C10" s="227"/>
      <c r="D10" s="159" t="s">
        <v>73</v>
      </c>
      <c r="E10" s="158" t="s">
        <v>16</v>
      </c>
      <c r="F10" s="159" t="s">
        <v>103</v>
      </c>
      <c r="G10" s="56" t="s">
        <v>63</v>
      </c>
      <c r="H10" s="160" t="s">
        <v>104</v>
      </c>
      <c r="I10" s="161" t="s">
        <v>76</v>
      </c>
      <c r="J10" s="162" t="s">
        <v>105</v>
      </c>
    </row>
    <row r="11" spans="1:10" ht="13.5" thickBot="1">
      <c r="A11" s="163" t="s">
        <v>78</v>
      </c>
      <c r="B11" s="228" t="s">
        <v>79</v>
      </c>
      <c r="C11" s="228"/>
      <c r="D11" s="164" t="s">
        <v>79</v>
      </c>
      <c r="E11" s="165" t="s">
        <v>79</v>
      </c>
      <c r="F11" s="166" t="s">
        <v>106</v>
      </c>
      <c r="G11" s="167">
        <f>G12+G16+G20+G21+G23+G25+G27+G29+G31+G33+G35+G37+G39+G41++G43+G45+G47+G49+G51+G53+G55+G57+G59+G61+G63+G65+G67</f>
        <v>0</v>
      </c>
      <c r="H11" s="168">
        <v>213230.26736</v>
      </c>
      <c r="I11" s="169">
        <f>I12+I14+I16+I20+I21+I23+I25+I27+I29+I31+I33+I35+I37+I39+I41+I43+I45+I47+I49+I51+I53+I55+I57+I59+I61+I63+I65+I67</f>
        <v>-605</v>
      </c>
      <c r="J11" s="170">
        <f>H11+I11</f>
        <v>212625.26736</v>
      </c>
    </row>
    <row r="12" spans="1:10" s="181" customFormat="1" ht="13.5" hidden="1" thickBot="1">
      <c r="A12" s="171" t="s">
        <v>78</v>
      </c>
      <c r="B12" s="172" t="s">
        <v>107</v>
      </c>
      <c r="C12" s="173" t="s">
        <v>108</v>
      </c>
      <c r="D12" s="174" t="s">
        <v>79</v>
      </c>
      <c r="E12" s="175" t="s">
        <v>79</v>
      </c>
      <c r="F12" s="176" t="s">
        <v>109</v>
      </c>
      <c r="G12" s="177">
        <f>G13</f>
        <v>0</v>
      </c>
      <c r="H12" s="178">
        <f>H13</f>
        <v>13386.49302</v>
      </c>
      <c r="I12" s="179">
        <f>I13</f>
        <v>0</v>
      </c>
      <c r="J12" s="180">
        <f aca="true" t="shared" si="0" ref="J12:J17">H12+I12</f>
        <v>13386.49302</v>
      </c>
    </row>
    <row r="13" spans="1:10" s="181" customFormat="1" ht="13.5" hidden="1" thickBot="1">
      <c r="A13" s="182"/>
      <c r="B13" s="183"/>
      <c r="C13" s="184"/>
      <c r="D13" s="185">
        <v>3124</v>
      </c>
      <c r="E13" s="186">
        <v>6121</v>
      </c>
      <c r="F13" s="187" t="s">
        <v>110</v>
      </c>
      <c r="G13" s="188">
        <v>0</v>
      </c>
      <c r="H13" s="189">
        <v>13386.49302</v>
      </c>
      <c r="I13" s="190">
        <v>0</v>
      </c>
      <c r="J13" s="191">
        <f t="shared" si="0"/>
        <v>13386.49302</v>
      </c>
    </row>
    <row r="14" spans="1:10" ht="23.25" hidden="1" thickBot="1">
      <c r="A14" s="171" t="s">
        <v>78</v>
      </c>
      <c r="B14" s="172" t="s">
        <v>111</v>
      </c>
      <c r="C14" s="173" t="s">
        <v>112</v>
      </c>
      <c r="D14" s="174" t="s">
        <v>79</v>
      </c>
      <c r="E14" s="175" t="s">
        <v>79</v>
      </c>
      <c r="F14" s="176" t="s">
        <v>113</v>
      </c>
      <c r="G14" s="177">
        <f>G15</f>
        <v>0</v>
      </c>
      <c r="H14" s="178">
        <f>H15</f>
        <v>6200</v>
      </c>
      <c r="I14" s="179">
        <f>I15</f>
        <v>0</v>
      </c>
      <c r="J14" s="180">
        <f t="shared" si="0"/>
        <v>6200</v>
      </c>
    </row>
    <row r="15" spans="1:10" ht="13.5" hidden="1" thickBot="1">
      <c r="A15" s="182"/>
      <c r="B15" s="183"/>
      <c r="C15" s="184"/>
      <c r="D15" s="185">
        <v>3122</v>
      </c>
      <c r="E15" s="186">
        <v>6121</v>
      </c>
      <c r="F15" s="187" t="s">
        <v>110</v>
      </c>
      <c r="G15" s="188">
        <v>0</v>
      </c>
      <c r="H15" s="189">
        <v>6200</v>
      </c>
      <c r="I15" s="190">
        <v>0</v>
      </c>
      <c r="J15" s="191">
        <f t="shared" si="0"/>
        <v>6200</v>
      </c>
    </row>
    <row r="16" spans="1:10" ht="13.5" hidden="1" thickBot="1">
      <c r="A16" s="171" t="s">
        <v>78</v>
      </c>
      <c r="B16" s="172" t="s">
        <v>114</v>
      </c>
      <c r="C16" s="173" t="s">
        <v>115</v>
      </c>
      <c r="D16" s="174" t="s">
        <v>79</v>
      </c>
      <c r="E16" s="175" t="s">
        <v>79</v>
      </c>
      <c r="F16" s="176" t="s">
        <v>116</v>
      </c>
      <c r="G16" s="177">
        <f>G17</f>
        <v>0</v>
      </c>
      <c r="H16" s="178">
        <f>H17</f>
        <v>1400</v>
      </c>
      <c r="I16" s="179">
        <f>I17</f>
        <v>0</v>
      </c>
      <c r="J16" s="180">
        <f t="shared" si="0"/>
        <v>1400</v>
      </c>
    </row>
    <row r="17" spans="1:10" ht="17.25" customHeight="1" hidden="1">
      <c r="A17" s="182"/>
      <c r="B17" s="183"/>
      <c r="C17" s="184"/>
      <c r="D17" s="185">
        <v>3133</v>
      </c>
      <c r="E17" s="186">
        <v>5171</v>
      </c>
      <c r="F17" s="187" t="s">
        <v>117</v>
      </c>
      <c r="G17" s="188">
        <v>0</v>
      </c>
      <c r="H17" s="189">
        <v>1400</v>
      </c>
      <c r="I17" s="190">
        <v>0</v>
      </c>
      <c r="J17" s="191">
        <f t="shared" si="0"/>
        <v>1400</v>
      </c>
    </row>
    <row r="18" spans="1:10" ht="13.5" hidden="1" thickBot="1">
      <c r="A18" s="171" t="s">
        <v>78</v>
      </c>
      <c r="B18" s="172" t="s">
        <v>118</v>
      </c>
      <c r="C18" s="173" t="s">
        <v>119</v>
      </c>
      <c r="D18" s="174" t="s">
        <v>79</v>
      </c>
      <c r="E18" s="175" t="s">
        <v>79</v>
      </c>
      <c r="F18" s="176" t="s">
        <v>120</v>
      </c>
      <c r="G18" s="177">
        <f>G20</f>
        <v>0</v>
      </c>
      <c r="H18" s="178">
        <f>H20</f>
        <v>6250</v>
      </c>
      <c r="I18" s="179">
        <f>I20</f>
        <v>0</v>
      </c>
      <c r="J18" s="180">
        <f>H18+I18</f>
        <v>6250</v>
      </c>
    </row>
    <row r="19" spans="1:10" ht="13.5" hidden="1" thickBot="1">
      <c r="A19" s="192"/>
      <c r="B19" s="193"/>
      <c r="C19" s="194"/>
      <c r="D19" s="195">
        <v>3123</v>
      </c>
      <c r="E19" s="196">
        <v>5169</v>
      </c>
      <c r="F19" s="197" t="s">
        <v>121</v>
      </c>
      <c r="G19" s="198">
        <v>0</v>
      </c>
      <c r="H19" s="199">
        <v>0</v>
      </c>
      <c r="I19" s="200">
        <f>I21</f>
        <v>0</v>
      </c>
      <c r="J19" s="201">
        <f>H19+I19</f>
        <v>0</v>
      </c>
    </row>
    <row r="20" spans="1:10" ht="13.5" hidden="1" thickBot="1">
      <c r="A20" s="182"/>
      <c r="B20" s="183"/>
      <c r="C20" s="184"/>
      <c r="D20" s="185">
        <v>3123</v>
      </c>
      <c r="E20" s="186">
        <v>5171</v>
      </c>
      <c r="F20" s="187" t="s">
        <v>117</v>
      </c>
      <c r="G20" s="188">
        <v>0</v>
      </c>
      <c r="H20" s="189">
        <v>6250</v>
      </c>
      <c r="I20" s="190">
        <v>0</v>
      </c>
      <c r="J20" s="191">
        <f>H20+I20</f>
        <v>6250</v>
      </c>
    </row>
    <row r="21" spans="1:10" ht="23.25" hidden="1" thickBot="1">
      <c r="A21" s="171" t="s">
        <v>78</v>
      </c>
      <c r="B21" s="172" t="s">
        <v>122</v>
      </c>
      <c r="C21" s="173" t="s">
        <v>123</v>
      </c>
      <c r="D21" s="174" t="s">
        <v>79</v>
      </c>
      <c r="E21" s="175" t="s">
        <v>79</v>
      </c>
      <c r="F21" s="176" t="s">
        <v>124</v>
      </c>
      <c r="G21" s="177">
        <f>G22</f>
        <v>0</v>
      </c>
      <c r="H21" s="178">
        <f>H22</f>
        <v>1445.88028</v>
      </c>
      <c r="I21" s="179">
        <f>I22</f>
        <v>0</v>
      </c>
      <c r="J21" s="180">
        <f aca="true" t="shared" si="1" ref="J21:J36">H21+I21</f>
        <v>1445.88028</v>
      </c>
    </row>
    <row r="22" spans="1:10" ht="13.5" hidden="1" thickBot="1">
      <c r="A22" s="182"/>
      <c r="B22" s="183"/>
      <c r="C22" s="184"/>
      <c r="D22" s="185">
        <v>4357</v>
      </c>
      <c r="E22" s="186">
        <v>6121</v>
      </c>
      <c r="F22" s="187" t="s">
        <v>110</v>
      </c>
      <c r="G22" s="188">
        <v>0</v>
      </c>
      <c r="H22" s="189">
        <v>1445.88028</v>
      </c>
      <c r="I22" s="190">
        <v>0</v>
      </c>
      <c r="J22" s="191">
        <f t="shared" si="1"/>
        <v>1445.88028</v>
      </c>
    </row>
    <row r="23" spans="1:10" ht="23.25" hidden="1" thickBot="1">
      <c r="A23" s="171" t="s">
        <v>78</v>
      </c>
      <c r="B23" s="172" t="s">
        <v>125</v>
      </c>
      <c r="C23" s="173" t="s">
        <v>126</v>
      </c>
      <c r="D23" s="174" t="s">
        <v>79</v>
      </c>
      <c r="E23" s="175" t="s">
        <v>79</v>
      </c>
      <c r="F23" s="176" t="s">
        <v>127</v>
      </c>
      <c r="G23" s="177">
        <f>G24</f>
        <v>0</v>
      </c>
      <c r="H23" s="178">
        <f>H24</f>
        <v>8500</v>
      </c>
      <c r="I23" s="179">
        <f>I24</f>
        <v>0</v>
      </c>
      <c r="J23" s="180">
        <f t="shared" si="1"/>
        <v>8500</v>
      </c>
    </row>
    <row r="24" spans="1:10" ht="13.5" hidden="1" thickBot="1">
      <c r="A24" s="182"/>
      <c r="B24" s="183"/>
      <c r="C24" s="184"/>
      <c r="D24" s="185">
        <v>4357</v>
      </c>
      <c r="E24" s="186">
        <v>6121</v>
      </c>
      <c r="F24" s="187" t="s">
        <v>110</v>
      </c>
      <c r="G24" s="188">
        <v>0</v>
      </c>
      <c r="H24" s="189">
        <v>8500</v>
      </c>
      <c r="I24" s="190">
        <v>0</v>
      </c>
      <c r="J24" s="191">
        <f t="shared" si="1"/>
        <v>8500</v>
      </c>
    </row>
    <row r="25" spans="1:10" ht="23.25" hidden="1" thickBot="1">
      <c r="A25" s="171" t="s">
        <v>78</v>
      </c>
      <c r="B25" s="172" t="s">
        <v>128</v>
      </c>
      <c r="C25" s="173" t="s">
        <v>129</v>
      </c>
      <c r="D25" s="174" t="s">
        <v>79</v>
      </c>
      <c r="E25" s="175" t="s">
        <v>79</v>
      </c>
      <c r="F25" s="176" t="s">
        <v>130</v>
      </c>
      <c r="G25" s="177">
        <f>G26</f>
        <v>0</v>
      </c>
      <c r="H25" s="178">
        <f>H26</f>
        <v>366.295</v>
      </c>
      <c r="I25" s="179">
        <f>I26</f>
        <v>0</v>
      </c>
      <c r="J25" s="180">
        <f t="shared" si="1"/>
        <v>366.295</v>
      </c>
    </row>
    <row r="26" spans="1:10" ht="13.5" hidden="1" thickBot="1">
      <c r="A26" s="182"/>
      <c r="B26" s="183"/>
      <c r="C26" s="184"/>
      <c r="D26" s="185">
        <v>4357</v>
      </c>
      <c r="E26" s="186">
        <v>6121</v>
      </c>
      <c r="F26" s="187" t="s">
        <v>110</v>
      </c>
      <c r="G26" s="188">
        <v>0</v>
      </c>
      <c r="H26" s="189">
        <v>366.295</v>
      </c>
      <c r="I26" s="190">
        <v>0</v>
      </c>
      <c r="J26" s="191">
        <f t="shared" si="1"/>
        <v>366.295</v>
      </c>
    </row>
    <row r="27" spans="1:10" ht="13.5" hidden="1" thickBot="1">
      <c r="A27" s="171" t="s">
        <v>78</v>
      </c>
      <c r="B27" s="172" t="s">
        <v>131</v>
      </c>
      <c r="C27" s="173" t="s">
        <v>132</v>
      </c>
      <c r="D27" s="174" t="s">
        <v>79</v>
      </c>
      <c r="E27" s="175" t="s">
        <v>79</v>
      </c>
      <c r="F27" s="176" t="s">
        <v>133</v>
      </c>
      <c r="G27" s="177">
        <f>G28</f>
        <v>0</v>
      </c>
      <c r="H27" s="178">
        <f>H28</f>
        <v>2200</v>
      </c>
      <c r="I27" s="179">
        <f>I28</f>
        <v>0</v>
      </c>
      <c r="J27" s="180">
        <f t="shared" si="1"/>
        <v>2200</v>
      </c>
    </row>
    <row r="28" spans="1:10" ht="13.5" hidden="1" thickBot="1">
      <c r="A28" s="182"/>
      <c r="B28" s="183"/>
      <c r="C28" s="184"/>
      <c r="D28" s="185">
        <v>4357</v>
      </c>
      <c r="E28" s="186">
        <v>6121</v>
      </c>
      <c r="F28" s="187" t="s">
        <v>110</v>
      </c>
      <c r="G28" s="188">
        <v>0</v>
      </c>
      <c r="H28" s="189">
        <v>2200</v>
      </c>
      <c r="I28" s="190">
        <v>0</v>
      </c>
      <c r="J28" s="191">
        <f t="shared" si="1"/>
        <v>2200</v>
      </c>
    </row>
    <row r="29" spans="1:10" ht="13.5" hidden="1" thickBot="1">
      <c r="A29" s="171" t="s">
        <v>78</v>
      </c>
      <c r="B29" s="172" t="s">
        <v>134</v>
      </c>
      <c r="C29" s="173" t="s">
        <v>135</v>
      </c>
      <c r="D29" s="174" t="s">
        <v>79</v>
      </c>
      <c r="E29" s="175" t="s">
        <v>79</v>
      </c>
      <c r="F29" s="176" t="s">
        <v>136</v>
      </c>
      <c r="G29" s="177">
        <f>G30</f>
        <v>0</v>
      </c>
      <c r="H29" s="178">
        <f>H30</f>
        <v>15027.83</v>
      </c>
      <c r="I29" s="179">
        <f>I30</f>
        <v>0</v>
      </c>
      <c r="J29" s="180">
        <f t="shared" si="1"/>
        <v>15027.83</v>
      </c>
    </row>
    <row r="30" spans="1:10" ht="13.5" hidden="1" thickBot="1">
      <c r="A30" s="182"/>
      <c r="B30" s="183"/>
      <c r="C30" s="184"/>
      <c r="D30" s="185">
        <v>4357</v>
      </c>
      <c r="E30" s="186">
        <v>6121</v>
      </c>
      <c r="F30" s="187" t="s">
        <v>110</v>
      </c>
      <c r="G30" s="188">
        <v>0</v>
      </c>
      <c r="H30" s="189">
        <v>15027.83</v>
      </c>
      <c r="I30" s="190">
        <v>0</v>
      </c>
      <c r="J30" s="191">
        <f t="shared" si="1"/>
        <v>15027.83</v>
      </c>
    </row>
    <row r="31" spans="1:10" ht="23.25" hidden="1" thickBot="1">
      <c r="A31" s="171" t="s">
        <v>78</v>
      </c>
      <c r="B31" s="172" t="s">
        <v>137</v>
      </c>
      <c r="C31" s="173" t="s">
        <v>138</v>
      </c>
      <c r="D31" s="174" t="s">
        <v>79</v>
      </c>
      <c r="E31" s="175" t="s">
        <v>79</v>
      </c>
      <c r="F31" s="176" t="s">
        <v>139</v>
      </c>
      <c r="G31" s="177">
        <f>G32</f>
        <v>0</v>
      </c>
      <c r="H31" s="178">
        <f>H32</f>
        <v>820</v>
      </c>
      <c r="I31" s="179">
        <f>I32</f>
        <v>0</v>
      </c>
      <c r="J31" s="180">
        <f t="shared" si="1"/>
        <v>820</v>
      </c>
    </row>
    <row r="32" spans="1:10" ht="13.5" hidden="1" thickBot="1">
      <c r="A32" s="182"/>
      <c r="B32" s="183"/>
      <c r="C32" s="184"/>
      <c r="D32" s="185">
        <v>4357</v>
      </c>
      <c r="E32" s="186">
        <v>6121</v>
      </c>
      <c r="F32" s="187" t="s">
        <v>110</v>
      </c>
      <c r="G32" s="188">
        <v>0</v>
      </c>
      <c r="H32" s="189">
        <v>820</v>
      </c>
      <c r="I32" s="190">
        <v>0</v>
      </c>
      <c r="J32" s="191">
        <f t="shared" si="1"/>
        <v>820</v>
      </c>
    </row>
    <row r="33" spans="1:10" ht="13.5" hidden="1" thickBot="1">
      <c r="A33" s="171" t="s">
        <v>78</v>
      </c>
      <c r="B33" s="172" t="s">
        <v>140</v>
      </c>
      <c r="C33" s="173" t="s">
        <v>138</v>
      </c>
      <c r="D33" s="174" t="s">
        <v>79</v>
      </c>
      <c r="E33" s="175" t="s">
        <v>79</v>
      </c>
      <c r="F33" s="176" t="s">
        <v>141</v>
      </c>
      <c r="G33" s="177">
        <f>G34</f>
        <v>0</v>
      </c>
      <c r="H33" s="178">
        <f>H34</f>
        <v>1870.69375</v>
      </c>
      <c r="I33" s="179">
        <f>I34</f>
        <v>0</v>
      </c>
      <c r="J33" s="180">
        <f t="shared" si="1"/>
        <v>1870.69375</v>
      </c>
    </row>
    <row r="34" spans="1:10" ht="13.5" hidden="1" thickBot="1">
      <c r="A34" s="182"/>
      <c r="B34" s="183"/>
      <c r="C34" s="184"/>
      <c r="D34" s="185">
        <v>4357</v>
      </c>
      <c r="E34" s="186">
        <v>6121</v>
      </c>
      <c r="F34" s="187" t="s">
        <v>110</v>
      </c>
      <c r="G34" s="188">
        <v>0</v>
      </c>
      <c r="H34" s="189">
        <v>1870.69375</v>
      </c>
      <c r="I34" s="190">
        <v>0</v>
      </c>
      <c r="J34" s="191">
        <f t="shared" si="1"/>
        <v>1870.69375</v>
      </c>
    </row>
    <row r="35" spans="1:10" ht="12.75">
      <c r="A35" s="171" t="s">
        <v>78</v>
      </c>
      <c r="B35" s="172" t="s">
        <v>142</v>
      </c>
      <c r="C35" s="173" t="s">
        <v>87</v>
      </c>
      <c r="D35" s="174" t="s">
        <v>79</v>
      </c>
      <c r="E35" s="175" t="s">
        <v>79</v>
      </c>
      <c r="F35" s="176" t="s">
        <v>143</v>
      </c>
      <c r="G35" s="177">
        <f>G36</f>
        <v>0</v>
      </c>
      <c r="H35" s="178">
        <f>H36</f>
        <v>900</v>
      </c>
      <c r="I35" s="179">
        <f>I36</f>
        <v>-605</v>
      </c>
      <c r="J35" s="180">
        <f t="shared" si="1"/>
        <v>295</v>
      </c>
    </row>
    <row r="36" spans="1:10" ht="13.5" thickBot="1">
      <c r="A36" s="182"/>
      <c r="B36" s="183"/>
      <c r="C36" s="184"/>
      <c r="D36" s="185">
        <v>3523</v>
      </c>
      <c r="E36" s="186">
        <v>6121</v>
      </c>
      <c r="F36" s="187" t="s">
        <v>110</v>
      </c>
      <c r="G36" s="188">
        <v>0</v>
      </c>
      <c r="H36" s="189">
        <v>900</v>
      </c>
      <c r="I36" s="190">
        <v>-605</v>
      </c>
      <c r="J36" s="191">
        <f t="shared" si="1"/>
        <v>295</v>
      </c>
    </row>
    <row r="37" spans="1:10" ht="12.75" hidden="1">
      <c r="A37" s="171" t="s">
        <v>78</v>
      </c>
      <c r="B37" s="172" t="s">
        <v>144</v>
      </c>
      <c r="C37" s="173" t="s">
        <v>145</v>
      </c>
      <c r="D37" s="174" t="s">
        <v>79</v>
      </c>
      <c r="E37" s="175" t="s">
        <v>79</v>
      </c>
      <c r="F37" s="176" t="s">
        <v>146</v>
      </c>
      <c r="G37" s="177">
        <f>G38</f>
        <v>0</v>
      </c>
      <c r="H37" s="178">
        <f>H38</f>
        <v>70000</v>
      </c>
      <c r="I37" s="179">
        <f>I38</f>
        <v>0</v>
      </c>
      <c r="J37" s="180">
        <f>H37+I37</f>
        <v>70000</v>
      </c>
    </row>
    <row r="38" spans="1:10" ht="13.5" hidden="1" thickBot="1">
      <c r="A38" s="182"/>
      <c r="B38" s="183"/>
      <c r="C38" s="184"/>
      <c r="D38" s="185">
        <v>6172</v>
      </c>
      <c r="E38" s="186">
        <v>6121</v>
      </c>
      <c r="F38" s="187" t="s">
        <v>110</v>
      </c>
      <c r="G38" s="188">
        <v>0</v>
      </c>
      <c r="H38" s="189">
        <v>70000</v>
      </c>
      <c r="I38" s="190">
        <v>0</v>
      </c>
      <c r="J38" s="191">
        <f aca="true" t="shared" si="2" ref="J38:J68">H38+I38</f>
        <v>70000</v>
      </c>
    </row>
    <row r="39" spans="1:10" ht="12.75" hidden="1">
      <c r="A39" s="171" t="s">
        <v>78</v>
      </c>
      <c r="B39" s="172" t="s">
        <v>147</v>
      </c>
      <c r="C39" s="173" t="s">
        <v>87</v>
      </c>
      <c r="D39" s="174" t="s">
        <v>79</v>
      </c>
      <c r="E39" s="175" t="s">
        <v>79</v>
      </c>
      <c r="F39" s="176" t="s">
        <v>148</v>
      </c>
      <c r="G39" s="177">
        <f>G40</f>
        <v>0</v>
      </c>
      <c r="H39" s="178">
        <f>H40</f>
        <v>5557.58809</v>
      </c>
      <c r="I39" s="179">
        <f>I40</f>
        <v>0</v>
      </c>
      <c r="J39" s="180">
        <f t="shared" si="2"/>
        <v>5557.58809</v>
      </c>
    </row>
    <row r="40" spans="1:10" ht="13.5" hidden="1" thickBot="1">
      <c r="A40" s="182"/>
      <c r="B40" s="183"/>
      <c r="C40" s="184"/>
      <c r="D40" s="185">
        <v>3523</v>
      </c>
      <c r="E40" s="186">
        <v>6121</v>
      </c>
      <c r="F40" s="187" t="s">
        <v>110</v>
      </c>
      <c r="G40" s="188">
        <v>0</v>
      </c>
      <c r="H40" s="189">
        <v>5557.58809</v>
      </c>
      <c r="I40" s="190">
        <v>0</v>
      </c>
      <c r="J40" s="191">
        <f t="shared" si="2"/>
        <v>5557.58809</v>
      </c>
    </row>
    <row r="41" spans="1:10" ht="12.75" hidden="1">
      <c r="A41" s="171" t="s">
        <v>78</v>
      </c>
      <c r="B41" s="172" t="s">
        <v>149</v>
      </c>
      <c r="C41" s="173" t="s">
        <v>150</v>
      </c>
      <c r="D41" s="174" t="s">
        <v>79</v>
      </c>
      <c r="E41" s="175" t="s">
        <v>79</v>
      </c>
      <c r="F41" s="176" t="s">
        <v>151</v>
      </c>
      <c r="G41" s="177">
        <f>G42</f>
        <v>0</v>
      </c>
      <c r="H41" s="178">
        <f>H42</f>
        <v>2999.4618</v>
      </c>
      <c r="I41" s="179">
        <f>I42</f>
        <v>0</v>
      </c>
      <c r="J41" s="180">
        <f t="shared" si="2"/>
        <v>2999.4618</v>
      </c>
    </row>
    <row r="42" spans="1:10" ht="13.5" hidden="1" thickBot="1">
      <c r="A42" s="182"/>
      <c r="B42" s="183"/>
      <c r="C42" s="184"/>
      <c r="D42" s="185">
        <v>3133</v>
      </c>
      <c r="E42" s="186">
        <v>6121</v>
      </c>
      <c r="F42" s="187" t="s">
        <v>110</v>
      </c>
      <c r="G42" s="188">
        <v>0</v>
      </c>
      <c r="H42" s="189">
        <v>2999.4618</v>
      </c>
      <c r="I42" s="190">
        <v>0</v>
      </c>
      <c r="J42" s="191">
        <f t="shared" si="2"/>
        <v>2999.4618</v>
      </c>
    </row>
    <row r="43" spans="1:10" ht="22.5" hidden="1">
      <c r="A43" s="171" t="s">
        <v>78</v>
      </c>
      <c r="B43" s="172" t="s">
        <v>152</v>
      </c>
      <c r="C43" s="173" t="s">
        <v>153</v>
      </c>
      <c r="D43" s="174" t="s">
        <v>79</v>
      </c>
      <c r="E43" s="175" t="s">
        <v>79</v>
      </c>
      <c r="F43" s="176" t="s">
        <v>154</v>
      </c>
      <c r="G43" s="177">
        <f>G44</f>
        <v>0</v>
      </c>
      <c r="H43" s="178">
        <f>H44</f>
        <v>55.65702</v>
      </c>
      <c r="I43" s="179">
        <f>I44</f>
        <v>0</v>
      </c>
      <c r="J43" s="180">
        <f t="shared" si="2"/>
        <v>55.65702</v>
      </c>
    </row>
    <row r="44" spans="1:10" ht="13.5" hidden="1" thickBot="1">
      <c r="A44" s="182"/>
      <c r="B44" s="202"/>
      <c r="C44" s="203"/>
      <c r="D44" s="204">
        <v>3123</v>
      </c>
      <c r="E44" s="205">
        <v>6121</v>
      </c>
      <c r="F44" s="206" t="s">
        <v>110</v>
      </c>
      <c r="G44" s="207">
        <v>0</v>
      </c>
      <c r="H44" s="208">
        <v>55.65702</v>
      </c>
      <c r="I44" s="209">
        <v>0</v>
      </c>
      <c r="J44" s="191">
        <f t="shared" si="2"/>
        <v>55.65702</v>
      </c>
    </row>
    <row r="45" spans="1:10" ht="22.5" hidden="1">
      <c r="A45" s="171" t="s">
        <v>78</v>
      </c>
      <c r="B45" s="172" t="s">
        <v>155</v>
      </c>
      <c r="C45" s="173" t="s">
        <v>156</v>
      </c>
      <c r="D45" s="174" t="s">
        <v>79</v>
      </c>
      <c r="E45" s="175" t="s">
        <v>79</v>
      </c>
      <c r="F45" s="176" t="s">
        <v>157</v>
      </c>
      <c r="G45" s="177">
        <f>G46</f>
        <v>0</v>
      </c>
      <c r="H45" s="178">
        <f>H46</f>
        <v>13199.4618</v>
      </c>
      <c r="I45" s="179">
        <f>I46</f>
        <v>0</v>
      </c>
      <c r="J45" s="180">
        <f t="shared" si="2"/>
        <v>13199.4618</v>
      </c>
    </row>
    <row r="46" spans="1:10" ht="13.5" hidden="1" thickBot="1">
      <c r="A46" s="182"/>
      <c r="B46" s="183"/>
      <c r="C46" s="184"/>
      <c r="D46" s="185">
        <v>3121</v>
      </c>
      <c r="E46" s="186">
        <v>6121</v>
      </c>
      <c r="F46" s="187" t="s">
        <v>110</v>
      </c>
      <c r="G46" s="188">
        <v>0</v>
      </c>
      <c r="H46" s="189">
        <v>13199.4618</v>
      </c>
      <c r="I46" s="190">
        <v>0</v>
      </c>
      <c r="J46" s="191">
        <f t="shared" si="2"/>
        <v>13199.4618</v>
      </c>
    </row>
    <row r="47" spans="1:10" ht="22.5" hidden="1">
      <c r="A47" s="171" t="s">
        <v>78</v>
      </c>
      <c r="B47" s="172" t="s">
        <v>158</v>
      </c>
      <c r="C47" s="173" t="s">
        <v>138</v>
      </c>
      <c r="D47" s="174" t="s">
        <v>79</v>
      </c>
      <c r="E47" s="175" t="s">
        <v>79</v>
      </c>
      <c r="F47" s="176" t="s">
        <v>159</v>
      </c>
      <c r="G47" s="177">
        <f>G48</f>
        <v>0</v>
      </c>
      <c r="H47" s="178">
        <f>H48</f>
        <v>807.4844</v>
      </c>
      <c r="I47" s="179">
        <f>I48</f>
        <v>0</v>
      </c>
      <c r="J47" s="180">
        <f t="shared" si="2"/>
        <v>807.4844</v>
      </c>
    </row>
    <row r="48" spans="1:10" ht="13.5" hidden="1" thickBot="1">
      <c r="A48" s="182"/>
      <c r="B48" s="183"/>
      <c r="C48" s="184"/>
      <c r="D48" s="185">
        <v>4357</v>
      </c>
      <c r="E48" s="186">
        <v>6121</v>
      </c>
      <c r="F48" s="187" t="s">
        <v>110</v>
      </c>
      <c r="G48" s="188">
        <v>0</v>
      </c>
      <c r="H48" s="189">
        <v>807.4844</v>
      </c>
      <c r="I48" s="190">
        <v>0</v>
      </c>
      <c r="J48" s="191">
        <f t="shared" si="2"/>
        <v>807.4844</v>
      </c>
    </row>
    <row r="49" spans="1:10" ht="12.75" hidden="1">
      <c r="A49" s="171" t="s">
        <v>78</v>
      </c>
      <c r="B49" s="172" t="s">
        <v>160</v>
      </c>
      <c r="C49" s="173" t="s">
        <v>87</v>
      </c>
      <c r="D49" s="174" t="s">
        <v>79</v>
      </c>
      <c r="E49" s="175" t="s">
        <v>79</v>
      </c>
      <c r="F49" s="176" t="s">
        <v>161</v>
      </c>
      <c r="G49" s="177">
        <f>G50</f>
        <v>0</v>
      </c>
      <c r="H49" s="178">
        <f>H50</f>
        <v>5997</v>
      </c>
      <c r="I49" s="179">
        <f>I50</f>
        <v>0</v>
      </c>
      <c r="J49" s="180">
        <f t="shared" si="2"/>
        <v>5997</v>
      </c>
    </row>
    <row r="50" spans="1:10" ht="13.5" hidden="1" thickBot="1">
      <c r="A50" s="182"/>
      <c r="B50" s="183"/>
      <c r="C50" s="184"/>
      <c r="D50" s="185">
        <v>3523</v>
      </c>
      <c r="E50" s="186">
        <v>6121</v>
      </c>
      <c r="F50" s="187" t="s">
        <v>110</v>
      </c>
      <c r="G50" s="188">
        <v>0</v>
      </c>
      <c r="H50" s="189">
        <v>5997</v>
      </c>
      <c r="I50" s="190">
        <v>0</v>
      </c>
      <c r="J50" s="191">
        <f t="shared" si="2"/>
        <v>5997</v>
      </c>
    </row>
    <row r="51" spans="1:10" ht="12.75" hidden="1">
      <c r="A51" s="171" t="s">
        <v>78</v>
      </c>
      <c r="B51" s="172" t="s">
        <v>162</v>
      </c>
      <c r="C51" s="173" t="s">
        <v>83</v>
      </c>
      <c r="D51" s="174" t="s">
        <v>79</v>
      </c>
      <c r="E51" s="175" t="s">
        <v>79</v>
      </c>
      <c r="F51" s="176" t="s">
        <v>163</v>
      </c>
      <c r="G51" s="177">
        <f>G52</f>
        <v>0</v>
      </c>
      <c r="H51" s="178">
        <f>H52</f>
        <v>725.395</v>
      </c>
      <c r="I51" s="179">
        <f>I52</f>
        <v>0</v>
      </c>
      <c r="J51" s="180">
        <f t="shared" si="2"/>
        <v>725.395</v>
      </c>
    </row>
    <row r="52" spans="1:10" ht="13.5" hidden="1" thickBot="1">
      <c r="A52" s="182"/>
      <c r="B52" s="183"/>
      <c r="C52" s="184"/>
      <c r="D52" s="185">
        <v>3533</v>
      </c>
      <c r="E52" s="186">
        <v>6121</v>
      </c>
      <c r="F52" s="187" t="s">
        <v>110</v>
      </c>
      <c r="G52" s="188">
        <v>0</v>
      </c>
      <c r="H52" s="189">
        <v>725.395</v>
      </c>
      <c r="I52" s="190">
        <v>0</v>
      </c>
      <c r="J52" s="191">
        <f t="shared" si="2"/>
        <v>725.395</v>
      </c>
    </row>
    <row r="53" spans="1:10" ht="22.5" hidden="1">
      <c r="A53" s="171" t="s">
        <v>78</v>
      </c>
      <c r="B53" s="172" t="s">
        <v>164</v>
      </c>
      <c r="C53" s="173" t="s">
        <v>165</v>
      </c>
      <c r="D53" s="174" t="s">
        <v>79</v>
      </c>
      <c r="E53" s="175" t="s">
        <v>79</v>
      </c>
      <c r="F53" s="176" t="s">
        <v>166</v>
      </c>
      <c r="G53" s="177">
        <f>G54</f>
        <v>0</v>
      </c>
      <c r="H53" s="178">
        <f>H54</f>
        <v>3531.03</v>
      </c>
      <c r="I53" s="179">
        <f>I54</f>
        <v>0</v>
      </c>
      <c r="J53" s="180">
        <f t="shared" si="2"/>
        <v>3531.03</v>
      </c>
    </row>
    <row r="54" spans="1:10" ht="13.5" hidden="1" thickBot="1">
      <c r="A54" s="182"/>
      <c r="B54" s="183"/>
      <c r="C54" s="184"/>
      <c r="D54" s="185">
        <v>3121</v>
      </c>
      <c r="E54" s="186">
        <v>6121</v>
      </c>
      <c r="F54" s="187" t="s">
        <v>110</v>
      </c>
      <c r="G54" s="188">
        <v>0</v>
      </c>
      <c r="H54" s="189">
        <v>3531.03</v>
      </c>
      <c r="I54" s="190">
        <v>0</v>
      </c>
      <c r="J54" s="191">
        <f t="shared" si="2"/>
        <v>3531.03</v>
      </c>
    </row>
    <row r="55" spans="1:10" ht="22.5" hidden="1">
      <c r="A55" s="171" t="s">
        <v>78</v>
      </c>
      <c r="B55" s="172" t="s">
        <v>167</v>
      </c>
      <c r="C55" s="173" t="s">
        <v>168</v>
      </c>
      <c r="D55" s="174" t="s">
        <v>79</v>
      </c>
      <c r="E55" s="175" t="s">
        <v>79</v>
      </c>
      <c r="F55" s="176" t="s">
        <v>169</v>
      </c>
      <c r="G55" s="177">
        <f>G56</f>
        <v>0</v>
      </c>
      <c r="H55" s="178">
        <f>H56</f>
        <v>1070</v>
      </c>
      <c r="I55" s="179">
        <f>I56</f>
        <v>0</v>
      </c>
      <c r="J55" s="180">
        <f t="shared" si="2"/>
        <v>1070</v>
      </c>
    </row>
    <row r="56" spans="1:10" ht="13.5" hidden="1" thickBot="1">
      <c r="A56" s="182"/>
      <c r="B56" s="183"/>
      <c r="C56" s="184"/>
      <c r="D56" s="185">
        <v>3533</v>
      </c>
      <c r="E56" s="186">
        <v>6121</v>
      </c>
      <c r="F56" s="187" t="s">
        <v>110</v>
      </c>
      <c r="G56" s="188">
        <v>0</v>
      </c>
      <c r="H56" s="189">
        <v>1070</v>
      </c>
      <c r="I56" s="190">
        <v>0</v>
      </c>
      <c r="J56" s="191">
        <f t="shared" si="2"/>
        <v>1070</v>
      </c>
    </row>
    <row r="57" spans="1:256" ht="22.5" hidden="1">
      <c r="A57" s="210" t="s">
        <v>78</v>
      </c>
      <c r="B57" s="211" t="s">
        <v>170</v>
      </c>
      <c r="C57" s="173" t="s">
        <v>171</v>
      </c>
      <c r="D57" s="174" t="s">
        <v>79</v>
      </c>
      <c r="E57" s="175" t="s">
        <v>79</v>
      </c>
      <c r="F57" s="176" t="s">
        <v>172</v>
      </c>
      <c r="G57" s="177">
        <f>G58</f>
        <v>0</v>
      </c>
      <c r="H57" s="178">
        <f>H58</f>
        <v>55.9702</v>
      </c>
      <c r="I57" s="179">
        <f>I58</f>
        <v>0</v>
      </c>
      <c r="J57" s="180">
        <f t="shared" si="2"/>
        <v>55.9702</v>
      </c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1"/>
      <c r="CY57" s="181"/>
      <c r="CZ57" s="181"/>
      <c r="DA57" s="181"/>
      <c r="DB57" s="181"/>
      <c r="DC57" s="181"/>
      <c r="DD57" s="181"/>
      <c r="DE57" s="181"/>
      <c r="DF57" s="181"/>
      <c r="DG57" s="181"/>
      <c r="DH57" s="181"/>
      <c r="DI57" s="181"/>
      <c r="DJ57" s="181"/>
      <c r="DK57" s="181"/>
      <c r="DL57" s="181"/>
      <c r="DM57" s="181"/>
      <c r="DN57" s="181"/>
      <c r="DO57" s="181"/>
      <c r="DP57" s="181"/>
      <c r="DQ57" s="181"/>
      <c r="DR57" s="181"/>
      <c r="DS57" s="181"/>
      <c r="DT57" s="181"/>
      <c r="DU57" s="181"/>
      <c r="DV57" s="181"/>
      <c r="DW57" s="181"/>
      <c r="DX57" s="181"/>
      <c r="DY57" s="181"/>
      <c r="DZ57" s="181"/>
      <c r="EA57" s="181"/>
      <c r="EB57" s="181"/>
      <c r="EC57" s="181"/>
      <c r="ED57" s="181"/>
      <c r="EE57" s="181"/>
      <c r="EF57" s="181"/>
      <c r="EG57" s="181"/>
      <c r="EH57" s="181"/>
      <c r="EI57" s="181"/>
      <c r="EJ57" s="181"/>
      <c r="EK57" s="181"/>
      <c r="EL57" s="181"/>
      <c r="EM57" s="181"/>
      <c r="EN57" s="181"/>
      <c r="EO57" s="181"/>
      <c r="EP57" s="181"/>
      <c r="EQ57" s="181"/>
      <c r="ER57" s="181"/>
      <c r="ES57" s="181"/>
      <c r="ET57" s="181"/>
      <c r="EU57" s="181"/>
      <c r="EV57" s="181"/>
      <c r="EW57" s="181"/>
      <c r="EX57" s="181"/>
      <c r="EY57" s="181"/>
      <c r="EZ57" s="181"/>
      <c r="FA57" s="181"/>
      <c r="FB57" s="181"/>
      <c r="FC57" s="181"/>
      <c r="FD57" s="181"/>
      <c r="FE57" s="181"/>
      <c r="FF57" s="181"/>
      <c r="FG57" s="181"/>
      <c r="FH57" s="181"/>
      <c r="FI57" s="181"/>
      <c r="FJ57" s="181"/>
      <c r="FK57" s="181"/>
      <c r="FL57" s="181"/>
      <c r="FM57" s="181"/>
      <c r="FN57" s="181"/>
      <c r="FO57" s="181"/>
      <c r="FP57" s="181"/>
      <c r="FQ57" s="181"/>
      <c r="FR57" s="181"/>
      <c r="FS57" s="181"/>
      <c r="FT57" s="181"/>
      <c r="FU57" s="181"/>
      <c r="FV57" s="181"/>
      <c r="FW57" s="181"/>
      <c r="FX57" s="181"/>
      <c r="FY57" s="181"/>
      <c r="FZ57" s="181"/>
      <c r="GA57" s="181"/>
      <c r="GB57" s="181"/>
      <c r="GC57" s="181"/>
      <c r="GD57" s="181"/>
      <c r="GE57" s="181"/>
      <c r="GF57" s="181"/>
      <c r="GG57" s="181"/>
      <c r="GH57" s="181"/>
      <c r="GI57" s="181"/>
      <c r="GJ57" s="181"/>
      <c r="GK57" s="181"/>
      <c r="GL57" s="181"/>
      <c r="GM57" s="181"/>
      <c r="GN57" s="181"/>
      <c r="GO57" s="181"/>
      <c r="GP57" s="181"/>
      <c r="GQ57" s="181"/>
      <c r="GR57" s="181"/>
      <c r="GS57" s="181"/>
      <c r="GT57" s="181"/>
      <c r="GU57" s="181"/>
      <c r="GV57" s="181"/>
      <c r="GW57" s="181"/>
      <c r="GX57" s="181"/>
      <c r="GY57" s="181"/>
      <c r="GZ57" s="181"/>
      <c r="HA57" s="181"/>
      <c r="HB57" s="181"/>
      <c r="HC57" s="181"/>
      <c r="HD57" s="181"/>
      <c r="HE57" s="181"/>
      <c r="HF57" s="181"/>
      <c r="HG57" s="181"/>
      <c r="HH57" s="181"/>
      <c r="HI57" s="181"/>
      <c r="HJ57" s="181"/>
      <c r="HK57" s="181"/>
      <c r="HL57" s="181"/>
      <c r="HM57" s="181"/>
      <c r="HN57" s="181"/>
      <c r="HO57" s="181"/>
      <c r="HP57" s="181"/>
      <c r="HQ57" s="181"/>
      <c r="HR57" s="181"/>
      <c r="HS57" s="181"/>
      <c r="HT57" s="181"/>
      <c r="HU57" s="181"/>
      <c r="HV57" s="181"/>
      <c r="HW57" s="181"/>
      <c r="HX57" s="181"/>
      <c r="HY57" s="181"/>
      <c r="HZ57" s="181"/>
      <c r="IA57" s="181"/>
      <c r="IB57" s="181"/>
      <c r="IC57" s="181"/>
      <c r="ID57" s="181"/>
      <c r="IE57" s="181"/>
      <c r="IF57" s="181"/>
      <c r="IG57" s="181"/>
      <c r="IH57" s="181"/>
      <c r="II57" s="181"/>
      <c r="IJ57" s="181"/>
      <c r="IK57" s="181"/>
      <c r="IL57" s="181"/>
      <c r="IM57" s="181"/>
      <c r="IN57" s="181"/>
      <c r="IO57" s="181"/>
      <c r="IP57" s="181"/>
      <c r="IQ57" s="181"/>
      <c r="IR57" s="181"/>
      <c r="IS57" s="181"/>
      <c r="IT57" s="181"/>
      <c r="IU57" s="181"/>
      <c r="IV57" s="181"/>
    </row>
    <row r="58" spans="1:256" ht="13.5" hidden="1" thickBot="1">
      <c r="A58" s="212"/>
      <c r="B58" s="213"/>
      <c r="C58" s="184"/>
      <c r="D58" s="185">
        <v>3122</v>
      </c>
      <c r="E58" s="186">
        <v>6121</v>
      </c>
      <c r="F58" s="187" t="s">
        <v>110</v>
      </c>
      <c r="G58" s="188">
        <v>0</v>
      </c>
      <c r="H58" s="189">
        <v>55.9702</v>
      </c>
      <c r="I58" s="190">
        <v>0</v>
      </c>
      <c r="J58" s="191">
        <f t="shared" si="2"/>
        <v>55.9702</v>
      </c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1"/>
      <c r="CH58" s="181"/>
      <c r="CI58" s="181"/>
      <c r="CJ58" s="181"/>
      <c r="CK58" s="181"/>
      <c r="CL58" s="181"/>
      <c r="CM58" s="181"/>
      <c r="CN58" s="181"/>
      <c r="CO58" s="181"/>
      <c r="CP58" s="181"/>
      <c r="CQ58" s="181"/>
      <c r="CR58" s="181"/>
      <c r="CS58" s="181"/>
      <c r="CT58" s="181"/>
      <c r="CU58" s="181"/>
      <c r="CV58" s="181"/>
      <c r="CW58" s="181"/>
      <c r="CX58" s="181"/>
      <c r="CY58" s="181"/>
      <c r="CZ58" s="181"/>
      <c r="DA58" s="181"/>
      <c r="DB58" s="181"/>
      <c r="DC58" s="181"/>
      <c r="DD58" s="181"/>
      <c r="DE58" s="181"/>
      <c r="DF58" s="181"/>
      <c r="DG58" s="181"/>
      <c r="DH58" s="181"/>
      <c r="DI58" s="181"/>
      <c r="DJ58" s="181"/>
      <c r="DK58" s="181"/>
      <c r="DL58" s="181"/>
      <c r="DM58" s="181"/>
      <c r="DN58" s="181"/>
      <c r="DO58" s="181"/>
      <c r="DP58" s="181"/>
      <c r="DQ58" s="181"/>
      <c r="DR58" s="181"/>
      <c r="DS58" s="181"/>
      <c r="DT58" s="181"/>
      <c r="DU58" s="181"/>
      <c r="DV58" s="181"/>
      <c r="DW58" s="181"/>
      <c r="DX58" s="181"/>
      <c r="DY58" s="181"/>
      <c r="DZ58" s="181"/>
      <c r="EA58" s="181"/>
      <c r="EB58" s="181"/>
      <c r="EC58" s="181"/>
      <c r="ED58" s="181"/>
      <c r="EE58" s="181"/>
      <c r="EF58" s="181"/>
      <c r="EG58" s="181"/>
      <c r="EH58" s="181"/>
      <c r="EI58" s="181"/>
      <c r="EJ58" s="181"/>
      <c r="EK58" s="181"/>
      <c r="EL58" s="181"/>
      <c r="EM58" s="181"/>
      <c r="EN58" s="181"/>
      <c r="EO58" s="181"/>
      <c r="EP58" s="181"/>
      <c r="EQ58" s="181"/>
      <c r="ER58" s="181"/>
      <c r="ES58" s="181"/>
      <c r="ET58" s="181"/>
      <c r="EU58" s="181"/>
      <c r="EV58" s="181"/>
      <c r="EW58" s="181"/>
      <c r="EX58" s="181"/>
      <c r="EY58" s="181"/>
      <c r="EZ58" s="181"/>
      <c r="FA58" s="181"/>
      <c r="FB58" s="181"/>
      <c r="FC58" s="181"/>
      <c r="FD58" s="181"/>
      <c r="FE58" s="181"/>
      <c r="FF58" s="181"/>
      <c r="FG58" s="181"/>
      <c r="FH58" s="181"/>
      <c r="FI58" s="181"/>
      <c r="FJ58" s="181"/>
      <c r="FK58" s="181"/>
      <c r="FL58" s="181"/>
      <c r="FM58" s="181"/>
      <c r="FN58" s="181"/>
      <c r="FO58" s="181"/>
      <c r="FP58" s="181"/>
      <c r="FQ58" s="181"/>
      <c r="FR58" s="181"/>
      <c r="FS58" s="181"/>
      <c r="FT58" s="181"/>
      <c r="FU58" s="181"/>
      <c r="FV58" s="181"/>
      <c r="FW58" s="181"/>
      <c r="FX58" s="181"/>
      <c r="FY58" s="181"/>
      <c r="FZ58" s="181"/>
      <c r="GA58" s="181"/>
      <c r="GB58" s="181"/>
      <c r="GC58" s="181"/>
      <c r="GD58" s="181"/>
      <c r="GE58" s="181"/>
      <c r="GF58" s="181"/>
      <c r="GG58" s="181"/>
      <c r="GH58" s="181"/>
      <c r="GI58" s="181"/>
      <c r="GJ58" s="181"/>
      <c r="GK58" s="181"/>
      <c r="GL58" s="181"/>
      <c r="GM58" s="181"/>
      <c r="GN58" s="181"/>
      <c r="GO58" s="181"/>
      <c r="GP58" s="181"/>
      <c r="GQ58" s="181"/>
      <c r="GR58" s="181"/>
      <c r="GS58" s="181"/>
      <c r="GT58" s="181"/>
      <c r="GU58" s="181"/>
      <c r="GV58" s="181"/>
      <c r="GW58" s="181"/>
      <c r="GX58" s="181"/>
      <c r="GY58" s="181"/>
      <c r="GZ58" s="181"/>
      <c r="HA58" s="181"/>
      <c r="HB58" s="181"/>
      <c r="HC58" s="181"/>
      <c r="HD58" s="181"/>
      <c r="HE58" s="181"/>
      <c r="HF58" s="181"/>
      <c r="HG58" s="181"/>
      <c r="HH58" s="181"/>
      <c r="HI58" s="181"/>
      <c r="HJ58" s="181"/>
      <c r="HK58" s="181"/>
      <c r="HL58" s="181"/>
      <c r="HM58" s="181"/>
      <c r="HN58" s="181"/>
      <c r="HO58" s="181"/>
      <c r="HP58" s="181"/>
      <c r="HQ58" s="181"/>
      <c r="HR58" s="181"/>
      <c r="HS58" s="181"/>
      <c r="HT58" s="181"/>
      <c r="HU58" s="181"/>
      <c r="HV58" s="181"/>
      <c r="HW58" s="181"/>
      <c r="HX58" s="181"/>
      <c r="HY58" s="181"/>
      <c r="HZ58" s="181"/>
      <c r="IA58" s="181"/>
      <c r="IB58" s="181"/>
      <c r="IC58" s="181"/>
      <c r="ID58" s="181"/>
      <c r="IE58" s="181"/>
      <c r="IF58" s="181"/>
      <c r="IG58" s="181"/>
      <c r="IH58" s="181"/>
      <c r="II58" s="181"/>
      <c r="IJ58" s="181"/>
      <c r="IK58" s="181"/>
      <c r="IL58" s="181"/>
      <c r="IM58" s="181"/>
      <c r="IN58" s="181"/>
      <c r="IO58" s="181"/>
      <c r="IP58" s="181"/>
      <c r="IQ58" s="181"/>
      <c r="IR58" s="181"/>
      <c r="IS58" s="181"/>
      <c r="IT58" s="181"/>
      <c r="IU58" s="181"/>
      <c r="IV58" s="181"/>
    </row>
    <row r="59" spans="1:256" ht="12.75" hidden="1">
      <c r="A59" s="171" t="s">
        <v>78</v>
      </c>
      <c r="B59" s="172" t="s">
        <v>173</v>
      </c>
      <c r="C59" s="173" t="s">
        <v>83</v>
      </c>
      <c r="D59" s="174" t="s">
        <v>79</v>
      </c>
      <c r="E59" s="175" t="s">
        <v>79</v>
      </c>
      <c r="F59" s="176" t="s">
        <v>174</v>
      </c>
      <c r="G59" s="177">
        <f>G60</f>
        <v>0</v>
      </c>
      <c r="H59" s="178">
        <f>H60</f>
        <v>1060</v>
      </c>
      <c r="I59" s="179">
        <f>I60</f>
        <v>0</v>
      </c>
      <c r="J59" s="180">
        <f t="shared" si="2"/>
        <v>1060</v>
      </c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1"/>
      <c r="CA59" s="181"/>
      <c r="CB59" s="181"/>
      <c r="CC59" s="181"/>
      <c r="CD59" s="181"/>
      <c r="CE59" s="181"/>
      <c r="CF59" s="181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1"/>
      <c r="CX59" s="181"/>
      <c r="CY59" s="181"/>
      <c r="CZ59" s="181"/>
      <c r="DA59" s="181"/>
      <c r="DB59" s="181"/>
      <c r="DC59" s="181"/>
      <c r="DD59" s="181"/>
      <c r="DE59" s="181"/>
      <c r="DF59" s="181"/>
      <c r="DG59" s="181"/>
      <c r="DH59" s="181"/>
      <c r="DI59" s="181"/>
      <c r="DJ59" s="181"/>
      <c r="DK59" s="181"/>
      <c r="DL59" s="181"/>
      <c r="DM59" s="181"/>
      <c r="DN59" s="181"/>
      <c r="DO59" s="181"/>
      <c r="DP59" s="181"/>
      <c r="DQ59" s="181"/>
      <c r="DR59" s="181"/>
      <c r="DS59" s="181"/>
      <c r="DT59" s="181"/>
      <c r="DU59" s="181"/>
      <c r="DV59" s="181"/>
      <c r="DW59" s="181"/>
      <c r="DX59" s="181"/>
      <c r="DY59" s="181"/>
      <c r="DZ59" s="181"/>
      <c r="EA59" s="181"/>
      <c r="EB59" s="181"/>
      <c r="EC59" s="181"/>
      <c r="ED59" s="181"/>
      <c r="EE59" s="181"/>
      <c r="EF59" s="181"/>
      <c r="EG59" s="181"/>
      <c r="EH59" s="181"/>
      <c r="EI59" s="181"/>
      <c r="EJ59" s="181"/>
      <c r="EK59" s="181"/>
      <c r="EL59" s="181"/>
      <c r="EM59" s="181"/>
      <c r="EN59" s="181"/>
      <c r="EO59" s="181"/>
      <c r="EP59" s="181"/>
      <c r="EQ59" s="181"/>
      <c r="ER59" s="181"/>
      <c r="ES59" s="181"/>
      <c r="ET59" s="181"/>
      <c r="EU59" s="181"/>
      <c r="EV59" s="181"/>
      <c r="EW59" s="181"/>
      <c r="EX59" s="181"/>
      <c r="EY59" s="181"/>
      <c r="EZ59" s="181"/>
      <c r="FA59" s="181"/>
      <c r="FB59" s="181"/>
      <c r="FC59" s="181"/>
      <c r="FD59" s="181"/>
      <c r="FE59" s="181"/>
      <c r="FF59" s="181"/>
      <c r="FG59" s="181"/>
      <c r="FH59" s="181"/>
      <c r="FI59" s="181"/>
      <c r="FJ59" s="181"/>
      <c r="FK59" s="181"/>
      <c r="FL59" s="181"/>
      <c r="FM59" s="181"/>
      <c r="FN59" s="181"/>
      <c r="FO59" s="181"/>
      <c r="FP59" s="181"/>
      <c r="FQ59" s="181"/>
      <c r="FR59" s="181"/>
      <c r="FS59" s="181"/>
      <c r="FT59" s="181"/>
      <c r="FU59" s="181"/>
      <c r="FV59" s="181"/>
      <c r="FW59" s="181"/>
      <c r="FX59" s="181"/>
      <c r="FY59" s="181"/>
      <c r="FZ59" s="181"/>
      <c r="GA59" s="181"/>
      <c r="GB59" s="181"/>
      <c r="GC59" s="181"/>
      <c r="GD59" s="181"/>
      <c r="GE59" s="181"/>
      <c r="GF59" s="181"/>
      <c r="GG59" s="181"/>
      <c r="GH59" s="181"/>
      <c r="GI59" s="181"/>
      <c r="GJ59" s="181"/>
      <c r="GK59" s="181"/>
      <c r="GL59" s="181"/>
      <c r="GM59" s="181"/>
      <c r="GN59" s="181"/>
      <c r="GO59" s="181"/>
      <c r="GP59" s="181"/>
      <c r="GQ59" s="181"/>
      <c r="GR59" s="181"/>
      <c r="GS59" s="181"/>
      <c r="GT59" s="181"/>
      <c r="GU59" s="181"/>
      <c r="GV59" s="181"/>
      <c r="GW59" s="181"/>
      <c r="GX59" s="181"/>
      <c r="GY59" s="181"/>
      <c r="GZ59" s="181"/>
      <c r="HA59" s="181"/>
      <c r="HB59" s="181"/>
      <c r="HC59" s="181"/>
      <c r="HD59" s="181"/>
      <c r="HE59" s="181"/>
      <c r="HF59" s="181"/>
      <c r="HG59" s="181"/>
      <c r="HH59" s="181"/>
      <c r="HI59" s="181"/>
      <c r="HJ59" s="181"/>
      <c r="HK59" s="181"/>
      <c r="HL59" s="181"/>
      <c r="HM59" s="181"/>
      <c r="HN59" s="181"/>
      <c r="HO59" s="181"/>
      <c r="HP59" s="181"/>
      <c r="HQ59" s="181"/>
      <c r="HR59" s="181"/>
      <c r="HS59" s="181"/>
      <c r="HT59" s="181"/>
      <c r="HU59" s="181"/>
      <c r="HV59" s="181"/>
      <c r="HW59" s="181"/>
      <c r="HX59" s="181"/>
      <c r="HY59" s="181"/>
      <c r="HZ59" s="181"/>
      <c r="IA59" s="181"/>
      <c r="IB59" s="181"/>
      <c r="IC59" s="181"/>
      <c r="ID59" s="181"/>
      <c r="IE59" s="181"/>
      <c r="IF59" s="181"/>
      <c r="IG59" s="181"/>
      <c r="IH59" s="181"/>
      <c r="II59" s="181"/>
      <c r="IJ59" s="181"/>
      <c r="IK59" s="181"/>
      <c r="IL59" s="181"/>
      <c r="IM59" s="181"/>
      <c r="IN59" s="181"/>
      <c r="IO59" s="181"/>
      <c r="IP59" s="181"/>
      <c r="IQ59" s="181"/>
      <c r="IR59" s="181"/>
      <c r="IS59" s="181"/>
      <c r="IT59" s="181"/>
      <c r="IU59" s="181"/>
      <c r="IV59" s="181"/>
    </row>
    <row r="60" spans="1:256" ht="13.5" hidden="1" thickBot="1">
      <c r="A60" s="182"/>
      <c r="B60" s="183"/>
      <c r="C60" s="184"/>
      <c r="D60" s="185">
        <v>3533</v>
      </c>
      <c r="E60" s="186">
        <v>6121</v>
      </c>
      <c r="F60" s="187" t="s">
        <v>110</v>
      </c>
      <c r="G60" s="188">
        <v>0</v>
      </c>
      <c r="H60" s="189">
        <v>1060</v>
      </c>
      <c r="I60" s="190">
        <v>0</v>
      </c>
      <c r="J60" s="191">
        <f t="shared" si="2"/>
        <v>1060</v>
      </c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1"/>
      <c r="CY60" s="181"/>
      <c r="CZ60" s="181"/>
      <c r="DA60" s="181"/>
      <c r="DB60" s="181"/>
      <c r="DC60" s="181"/>
      <c r="DD60" s="181"/>
      <c r="DE60" s="181"/>
      <c r="DF60" s="181"/>
      <c r="DG60" s="181"/>
      <c r="DH60" s="181"/>
      <c r="DI60" s="181"/>
      <c r="DJ60" s="181"/>
      <c r="DK60" s="181"/>
      <c r="DL60" s="181"/>
      <c r="DM60" s="181"/>
      <c r="DN60" s="181"/>
      <c r="DO60" s="181"/>
      <c r="DP60" s="181"/>
      <c r="DQ60" s="181"/>
      <c r="DR60" s="181"/>
      <c r="DS60" s="181"/>
      <c r="DT60" s="181"/>
      <c r="DU60" s="181"/>
      <c r="DV60" s="181"/>
      <c r="DW60" s="181"/>
      <c r="DX60" s="181"/>
      <c r="DY60" s="181"/>
      <c r="DZ60" s="181"/>
      <c r="EA60" s="181"/>
      <c r="EB60" s="181"/>
      <c r="EC60" s="181"/>
      <c r="ED60" s="181"/>
      <c r="EE60" s="181"/>
      <c r="EF60" s="181"/>
      <c r="EG60" s="181"/>
      <c r="EH60" s="181"/>
      <c r="EI60" s="181"/>
      <c r="EJ60" s="181"/>
      <c r="EK60" s="181"/>
      <c r="EL60" s="181"/>
      <c r="EM60" s="181"/>
      <c r="EN60" s="181"/>
      <c r="EO60" s="181"/>
      <c r="EP60" s="181"/>
      <c r="EQ60" s="181"/>
      <c r="ER60" s="181"/>
      <c r="ES60" s="181"/>
      <c r="ET60" s="181"/>
      <c r="EU60" s="181"/>
      <c r="EV60" s="181"/>
      <c r="EW60" s="181"/>
      <c r="EX60" s="181"/>
      <c r="EY60" s="181"/>
      <c r="EZ60" s="181"/>
      <c r="FA60" s="181"/>
      <c r="FB60" s="181"/>
      <c r="FC60" s="181"/>
      <c r="FD60" s="181"/>
      <c r="FE60" s="181"/>
      <c r="FF60" s="181"/>
      <c r="FG60" s="181"/>
      <c r="FH60" s="181"/>
      <c r="FI60" s="181"/>
      <c r="FJ60" s="181"/>
      <c r="FK60" s="181"/>
      <c r="FL60" s="181"/>
      <c r="FM60" s="181"/>
      <c r="FN60" s="181"/>
      <c r="FO60" s="181"/>
      <c r="FP60" s="181"/>
      <c r="FQ60" s="181"/>
      <c r="FR60" s="181"/>
      <c r="FS60" s="181"/>
      <c r="FT60" s="181"/>
      <c r="FU60" s="181"/>
      <c r="FV60" s="181"/>
      <c r="FW60" s="181"/>
      <c r="FX60" s="181"/>
      <c r="FY60" s="181"/>
      <c r="FZ60" s="181"/>
      <c r="GA60" s="181"/>
      <c r="GB60" s="181"/>
      <c r="GC60" s="181"/>
      <c r="GD60" s="181"/>
      <c r="GE60" s="181"/>
      <c r="GF60" s="181"/>
      <c r="GG60" s="181"/>
      <c r="GH60" s="181"/>
      <c r="GI60" s="181"/>
      <c r="GJ60" s="181"/>
      <c r="GK60" s="181"/>
      <c r="GL60" s="181"/>
      <c r="GM60" s="181"/>
      <c r="GN60" s="181"/>
      <c r="GO60" s="181"/>
      <c r="GP60" s="181"/>
      <c r="GQ60" s="181"/>
      <c r="GR60" s="181"/>
      <c r="GS60" s="181"/>
      <c r="GT60" s="181"/>
      <c r="GU60" s="181"/>
      <c r="GV60" s="181"/>
      <c r="GW60" s="181"/>
      <c r="GX60" s="181"/>
      <c r="GY60" s="181"/>
      <c r="GZ60" s="181"/>
      <c r="HA60" s="181"/>
      <c r="HB60" s="181"/>
      <c r="HC60" s="181"/>
      <c r="HD60" s="181"/>
      <c r="HE60" s="181"/>
      <c r="HF60" s="181"/>
      <c r="HG60" s="181"/>
      <c r="HH60" s="181"/>
      <c r="HI60" s="181"/>
      <c r="HJ60" s="181"/>
      <c r="HK60" s="181"/>
      <c r="HL60" s="181"/>
      <c r="HM60" s="181"/>
      <c r="HN60" s="181"/>
      <c r="HO60" s="181"/>
      <c r="HP60" s="181"/>
      <c r="HQ60" s="181"/>
      <c r="HR60" s="181"/>
      <c r="HS60" s="181"/>
      <c r="HT60" s="181"/>
      <c r="HU60" s="181"/>
      <c r="HV60" s="181"/>
      <c r="HW60" s="181"/>
      <c r="HX60" s="181"/>
      <c r="HY60" s="181"/>
      <c r="HZ60" s="181"/>
      <c r="IA60" s="181"/>
      <c r="IB60" s="181"/>
      <c r="IC60" s="181"/>
      <c r="ID60" s="181"/>
      <c r="IE60" s="181"/>
      <c r="IF60" s="181"/>
      <c r="IG60" s="181"/>
      <c r="IH60" s="181"/>
      <c r="II60" s="181"/>
      <c r="IJ60" s="181"/>
      <c r="IK60" s="181"/>
      <c r="IL60" s="181"/>
      <c r="IM60" s="181"/>
      <c r="IN60" s="181"/>
      <c r="IO60" s="181"/>
      <c r="IP60" s="181"/>
      <c r="IQ60" s="181"/>
      <c r="IR60" s="181"/>
      <c r="IS60" s="181"/>
      <c r="IT60" s="181"/>
      <c r="IU60" s="181"/>
      <c r="IV60" s="181"/>
    </row>
    <row r="61" spans="1:256" ht="22.5" hidden="1">
      <c r="A61" s="171" t="s">
        <v>78</v>
      </c>
      <c r="B61" s="172" t="s">
        <v>175</v>
      </c>
      <c r="C61" s="173" t="s">
        <v>176</v>
      </c>
      <c r="D61" s="174" t="s">
        <v>79</v>
      </c>
      <c r="E61" s="175" t="s">
        <v>79</v>
      </c>
      <c r="F61" s="176" t="s">
        <v>177</v>
      </c>
      <c r="G61" s="177">
        <f>G62</f>
        <v>0</v>
      </c>
      <c r="H61" s="178">
        <f>H62</f>
        <v>705</v>
      </c>
      <c r="I61" s="179">
        <f>I62</f>
        <v>0</v>
      </c>
      <c r="J61" s="180">
        <f t="shared" si="2"/>
        <v>705</v>
      </c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  <c r="CH61" s="181"/>
      <c r="CI61" s="181"/>
      <c r="CJ61" s="181"/>
      <c r="CK61" s="181"/>
      <c r="CL61" s="181"/>
      <c r="CM61" s="181"/>
      <c r="CN61" s="181"/>
      <c r="CO61" s="181"/>
      <c r="CP61" s="181"/>
      <c r="CQ61" s="181"/>
      <c r="CR61" s="181"/>
      <c r="CS61" s="181"/>
      <c r="CT61" s="181"/>
      <c r="CU61" s="181"/>
      <c r="CV61" s="181"/>
      <c r="CW61" s="181"/>
      <c r="CX61" s="181"/>
      <c r="CY61" s="181"/>
      <c r="CZ61" s="181"/>
      <c r="DA61" s="181"/>
      <c r="DB61" s="181"/>
      <c r="DC61" s="181"/>
      <c r="DD61" s="181"/>
      <c r="DE61" s="181"/>
      <c r="DF61" s="181"/>
      <c r="DG61" s="181"/>
      <c r="DH61" s="181"/>
      <c r="DI61" s="181"/>
      <c r="DJ61" s="181"/>
      <c r="DK61" s="181"/>
      <c r="DL61" s="181"/>
      <c r="DM61" s="181"/>
      <c r="DN61" s="181"/>
      <c r="DO61" s="181"/>
      <c r="DP61" s="181"/>
      <c r="DQ61" s="181"/>
      <c r="DR61" s="181"/>
      <c r="DS61" s="181"/>
      <c r="DT61" s="181"/>
      <c r="DU61" s="181"/>
      <c r="DV61" s="181"/>
      <c r="DW61" s="181"/>
      <c r="DX61" s="181"/>
      <c r="DY61" s="181"/>
      <c r="DZ61" s="181"/>
      <c r="EA61" s="181"/>
      <c r="EB61" s="181"/>
      <c r="EC61" s="181"/>
      <c r="ED61" s="181"/>
      <c r="EE61" s="181"/>
      <c r="EF61" s="181"/>
      <c r="EG61" s="181"/>
      <c r="EH61" s="181"/>
      <c r="EI61" s="181"/>
      <c r="EJ61" s="181"/>
      <c r="EK61" s="181"/>
      <c r="EL61" s="181"/>
      <c r="EM61" s="181"/>
      <c r="EN61" s="181"/>
      <c r="EO61" s="181"/>
      <c r="EP61" s="181"/>
      <c r="EQ61" s="181"/>
      <c r="ER61" s="181"/>
      <c r="ES61" s="181"/>
      <c r="ET61" s="181"/>
      <c r="EU61" s="181"/>
      <c r="EV61" s="181"/>
      <c r="EW61" s="181"/>
      <c r="EX61" s="181"/>
      <c r="EY61" s="181"/>
      <c r="EZ61" s="181"/>
      <c r="FA61" s="181"/>
      <c r="FB61" s="181"/>
      <c r="FC61" s="181"/>
      <c r="FD61" s="181"/>
      <c r="FE61" s="181"/>
      <c r="FF61" s="181"/>
      <c r="FG61" s="181"/>
      <c r="FH61" s="181"/>
      <c r="FI61" s="181"/>
      <c r="FJ61" s="181"/>
      <c r="FK61" s="181"/>
      <c r="FL61" s="181"/>
      <c r="FM61" s="181"/>
      <c r="FN61" s="181"/>
      <c r="FO61" s="181"/>
      <c r="FP61" s="181"/>
      <c r="FQ61" s="181"/>
      <c r="FR61" s="181"/>
      <c r="FS61" s="181"/>
      <c r="FT61" s="181"/>
      <c r="FU61" s="181"/>
      <c r="FV61" s="181"/>
      <c r="FW61" s="181"/>
      <c r="FX61" s="181"/>
      <c r="FY61" s="181"/>
      <c r="FZ61" s="181"/>
      <c r="GA61" s="181"/>
      <c r="GB61" s="181"/>
      <c r="GC61" s="181"/>
      <c r="GD61" s="181"/>
      <c r="GE61" s="181"/>
      <c r="GF61" s="181"/>
      <c r="GG61" s="181"/>
      <c r="GH61" s="181"/>
      <c r="GI61" s="181"/>
      <c r="GJ61" s="181"/>
      <c r="GK61" s="181"/>
      <c r="GL61" s="181"/>
      <c r="GM61" s="181"/>
      <c r="GN61" s="181"/>
      <c r="GO61" s="181"/>
      <c r="GP61" s="181"/>
      <c r="GQ61" s="181"/>
      <c r="GR61" s="181"/>
      <c r="GS61" s="181"/>
      <c r="GT61" s="181"/>
      <c r="GU61" s="181"/>
      <c r="GV61" s="181"/>
      <c r="GW61" s="181"/>
      <c r="GX61" s="181"/>
      <c r="GY61" s="181"/>
      <c r="GZ61" s="181"/>
      <c r="HA61" s="181"/>
      <c r="HB61" s="181"/>
      <c r="HC61" s="181"/>
      <c r="HD61" s="181"/>
      <c r="HE61" s="181"/>
      <c r="HF61" s="181"/>
      <c r="HG61" s="181"/>
      <c r="HH61" s="181"/>
      <c r="HI61" s="181"/>
      <c r="HJ61" s="181"/>
      <c r="HK61" s="181"/>
      <c r="HL61" s="181"/>
      <c r="HM61" s="181"/>
      <c r="HN61" s="181"/>
      <c r="HO61" s="181"/>
      <c r="HP61" s="181"/>
      <c r="HQ61" s="181"/>
      <c r="HR61" s="181"/>
      <c r="HS61" s="181"/>
      <c r="HT61" s="181"/>
      <c r="HU61" s="181"/>
      <c r="HV61" s="181"/>
      <c r="HW61" s="181"/>
      <c r="HX61" s="181"/>
      <c r="HY61" s="181"/>
      <c r="HZ61" s="181"/>
      <c r="IA61" s="181"/>
      <c r="IB61" s="181"/>
      <c r="IC61" s="181"/>
      <c r="ID61" s="181"/>
      <c r="IE61" s="181"/>
      <c r="IF61" s="181"/>
      <c r="IG61" s="181"/>
      <c r="IH61" s="181"/>
      <c r="II61" s="181"/>
      <c r="IJ61" s="181"/>
      <c r="IK61" s="181"/>
      <c r="IL61" s="181"/>
      <c r="IM61" s="181"/>
      <c r="IN61" s="181"/>
      <c r="IO61" s="181"/>
      <c r="IP61" s="181"/>
      <c r="IQ61" s="181"/>
      <c r="IR61" s="181"/>
      <c r="IS61" s="181"/>
      <c r="IT61" s="181"/>
      <c r="IU61" s="181"/>
      <c r="IV61" s="181"/>
    </row>
    <row r="62" spans="1:256" ht="13.5" hidden="1" thickBot="1">
      <c r="A62" s="182"/>
      <c r="B62" s="183"/>
      <c r="C62" s="184"/>
      <c r="D62" s="185">
        <v>3123</v>
      </c>
      <c r="E62" s="186">
        <v>6121</v>
      </c>
      <c r="F62" s="187" t="s">
        <v>110</v>
      </c>
      <c r="G62" s="188">
        <v>0</v>
      </c>
      <c r="H62" s="189">
        <v>705</v>
      </c>
      <c r="I62" s="190">
        <v>0</v>
      </c>
      <c r="J62" s="191">
        <f t="shared" si="2"/>
        <v>705</v>
      </c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81"/>
      <c r="DB62" s="181"/>
      <c r="DC62" s="181"/>
      <c r="DD62" s="181"/>
      <c r="DE62" s="181"/>
      <c r="DF62" s="181"/>
      <c r="DG62" s="181"/>
      <c r="DH62" s="181"/>
      <c r="DI62" s="181"/>
      <c r="DJ62" s="181"/>
      <c r="DK62" s="181"/>
      <c r="DL62" s="181"/>
      <c r="DM62" s="181"/>
      <c r="DN62" s="181"/>
      <c r="DO62" s="181"/>
      <c r="DP62" s="181"/>
      <c r="DQ62" s="181"/>
      <c r="DR62" s="181"/>
      <c r="DS62" s="181"/>
      <c r="DT62" s="181"/>
      <c r="DU62" s="181"/>
      <c r="DV62" s="181"/>
      <c r="DW62" s="181"/>
      <c r="DX62" s="181"/>
      <c r="DY62" s="181"/>
      <c r="DZ62" s="181"/>
      <c r="EA62" s="181"/>
      <c r="EB62" s="181"/>
      <c r="EC62" s="181"/>
      <c r="ED62" s="181"/>
      <c r="EE62" s="181"/>
      <c r="EF62" s="181"/>
      <c r="EG62" s="181"/>
      <c r="EH62" s="181"/>
      <c r="EI62" s="181"/>
      <c r="EJ62" s="181"/>
      <c r="EK62" s="181"/>
      <c r="EL62" s="181"/>
      <c r="EM62" s="181"/>
      <c r="EN62" s="181"/>
      <c r="EO62" s="181"/>
      <c r="EP62" s="181"/>
      <c r="EQ62" s="181"/>
      <c r="ER62" s="181"/>
      <c r="ES62" s="181"/>
      <c r="ET62" s="181"/>
      <c r="EU62" s="181"/>
      <c r="EV62" s="181"/>
      <c r="EW62" s="181"/>
      <c r="EX62" s="181"/>
      <c r="EY62" s="181"/>
      <c r="EZ62" s="181"/>
      <c r="FA62" s="181"/>
      <c r="FB62" s="181"/>
      <c r="FC62" s="181"/>
      <c r="FD62" s="181"/>
      <c r="FE62" s="181"/>
      <c r="FF62" s="181"/>
      <c r="FG62" s="181"/>
      <c r="FH62" s="181"/>
      <c r="FI62" s="181"/>
      <c r="FJ62" s="181"/>
      <c r="FK62" s="181"/>
      <c r="FL62" s="181"/>
      <c r="FM62" s="181"/>
      <c r="FN62" s="181"/>
      <c r="FO62" s="181"/>
      <c r="FP62" s="181"/>
      <c r="FQ62" s="181"/>
      <c r="FR62" s="181"/>
      <c r="FS62" s="181"/>
      <c r="FT62" s="181"/>
      <c r="FU62" s="181"/>
      <c r="FV62" s="181"/>
      <c r="FW62" s="181"/>
      <c r="FX62" s="181"/>
      <c r="FY62" s="181"/>
      <c r="FZ62" s="181"/>
      <c r="GA62" s="181"/>
      <c r="GB62" s="181"/>
      <c r="GC62" s="181"/>
      <c r="GD62" s="181"/>
      <c r="GE62" s="181"/>
      <c r="GF62" s="181"/>
      <c r="GG62" s="181"/>
      <c r="GH62" s="181"/>
      <c r="GI62" s="181"/>
      <c r="GJ62" s="181"/>
      <c r="GK62" s="181"/>
      <c r="GL62" s="181"/>
      <c r="GM62" s="181"/>
      <c r="GN62" s="181"/>
      <c r="GO62" s="181"/>
      <c r="GP62" s="181"/>
      <c r="GQ62" s="181"/>
      <c r="GR62" s="181"/>
      <c r="GS62" s="181"/>
      <c r="GT62" s="181"/>
      <c r="GU62" s="181"/>
      <c r="GV62" s="181"/>
      <c r="GW62" s="181"/>
      <c r="GX62" s="181"/>
      <c r="GY62" s="181"/>
      <c r="GZ62" s="181"/>
      <c r="HA62" s="181"/>
      <c r="HB62" s="181"/>
      <c r="HC62" s="181"/>
      <c r="HD62" s="181"/>
      <c r="HE62" s="181"/>
      <c r="HF62" s="181"/>
      <c r="HG62" s="181"/>
      <c r="HH62" s="181"/>
      <c r="HI62" s="181"/>
      <c r="HJ62" s="181"/>
      <c r="HK62" s="181"/>
      <c r="HL62" s="181"/>
      <c r="HM62" s="181"/>
      <c r="HN62" s="181"/>
      <c r="HO62" s="181"/>
      <c r="HP62" s="181"/>
      <c r="HQ62" s="181"/>
      <c r="HR62" s="181"/>
      <c r="HS62" s="181"/>
      <c r="HT62" s="181"/>
      <c r="HU62" s="181"/>
      <c r="HV62" s="181"/>
      <c r="HW62" s="181"/>
      <c r="HX62" s="181"/>
      <c r="HY62" s="181"/>
      <c r="HZ62" s="181"/>
      <c r="IA62" s="181"/>
      <c r="IB62" s="181"/>
      <c r="IC62" s="181"/>
      <c r="ID62" s="181"/>
      <c r="IE62" s="181"/>
      <c r="IF62" s="181"/>
      <c r="IG62" s="181"/>
      <c r="IH62" s="181"/>
      <c r="II62" s="181"/>
      <c r="IJ62" s="181"/>
      <c r="IK62" s="181"/>
      <c r="IL62" s="181"/>
      <c r="IM62" s="181"/>
      <c r="IN62" s="181"/>
      <c r="IO62" s="181"/>
      <c r="IP62" s="181"/>
      <c r="IQ62" s="181"/>
      <c r="IR62" s="181"/>
      <c r="IS62" s="181"/>
      <c r="IT62" s="181"/>
      <c r="IU62" s="181"/>
      <c r="IV62" s="181"/>
    </row>
    <row r="63" spans="1:256" ht="22.5" hidden="1">
      <c r="A63" s="171" t="s">
        <v>78</v>
      </c>
      <c r="B63" s="172" t="s">
        <v>178</v>
      </c>
      <c r="C63" s="173" t="s">
        <v>179</v>
      </c>
      <c r="D63" s="174" t="s">
        <v>79</v>
      </c>
      <c r="E63" s="175" t="s">
        <v>79</v>
      </c>
      <c r="F63" s="176" t="s">
        <v>180</v>
      </c>
      <c r="G63" s="177">
        <f>G64</f>
        <v>0</v>
      </c>
      <c r="H63" s="178">
        <f>H64</f>
        <v>699.5</v>
      </c>
      <c r="I63" s="179">
        <f>I64</f>
        <v>0</v>
      </c>
      <c r="J63" s="180">
        <f t="shared" si="2"/>
        <v>699.5</v>
      </c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181"/>
      <c r="DX63" s="181"/>
      <c r="DY63" s="181"/>
      <c r="DZ63" s="181"/>
      <c r="EA63" s="181"/>
      <c r="EB63" s="181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1"/>
      <c r="FF63" s="181"/>
      <c r="FG63" s="181"/>
      <c r="FH63" s="181"/>
      <c r="FI63" s="181"/>
      <c r="FJ63" s="181"/>
      <c r="FK63" s="181"/>
      <c r="FL63" s="181"/>
      <c r="FM63" s="181"/>
      <c r="FN63" s="181"/>
      <c r="FO63" s="181"/>
      <c r="FP63" s="181"/>
      <c r="FQ63" s="181"/>
      <c r="FR63" s="181"/>
      <c r="FS63" s="181"/>
      <c r="FT63" s="181"/>
      <c r="FU63" s="181"/>
      <c r="FV63" s="181"/>
      <c r="FW63" s="181"/>
      <c r="FX63" s="181"/>
      <c r="FY63" s="181"/>
      <c r="FZ63" s="181"/>
      <c r="GA63" s="181"/>
      <c r="GB63" s="181"/>
      <c r="GC63" s="181"/>
      <c r="GD63" s="181"/>
      <c r="GE63" s="181"/>
      <c r="GF63" s="181"/>
      <c r="GG63" s="181"/>
      <c r="GH63" s="181"/>
      <c r="GI63" s="181"/>
      <c r="GJ63" s="181"/>
      <c r="GK63" s="181"/>
      <c r="GL63" s="181"/>
      <c r="GM63" s="181"/>
      <c r="GN63" s="181"/>
      <c r="GO63" s="181"/>
      <c r="GP63" s="181"/>
      <c r="GQ63" s="181"/>
      <c r="GR63" s="181"/>
      <c r="GS63" s="181"/>
      <c r="GT63" s="181"/>
      <c r="GU63" s="181"/>
      <c r="GV63" s="181"/>
      <c r="GW63" s="181"/>
      <c r="GX63" s="181"/>
      <c r="GY63" s="181"/>
      <c r="GZ63" s="181"/>
      <c r="HA63" s="181"/>
      <c r="HB63" s="181"/>
      <c r="HC63" s="181"/>
      <c r="HD63" s="181"/>
      <c r="HE63" s="181"/>
      <c r="HF63" s="181"/>
      <c r="HG63" s="181"/>
      <c r="HH63" s="181"/>
      <c r="HI63" s="181"/>
      <c r="HJ63" s="181"/>
      <c r="HK63" s="181"/>
      <c r="HL63" s="181"/>
      <c r="HM63" s="181"/>
      <c r="HN63" s="181"/>
      <c r="HO63" s="181"/>
      <c r="HP63" s="181"/>
      <c r="HQ63" s="181"/>
      <c r="HR63" s="181"/>
      <c r="HS63" s="181"/>
      <c r="HT63" s="181"/>
      <c r="HU63" s="181"/>
      <c r="HV63" s="181"/>
      <c r="HW63" s="181"/>
      <c r="HX63" s="181"/>
      <c r="HY63" s="181"/>
      <c r="HZ63" s="181"/>
      <c r="IA63" s="181"/>
      <c r="IB63" s="181"/>
      <c r="IC63" s="181"/>
      <c r="ID63" s="181"/>
      <c r="IE63" s="181"/>
      <c r="IF63" s="181"/>
      <c r="IG63" s="181"/>
      <c r="IH63" s="181"/>
      <c r="II63" s="181"/>
      <c r="IJ63" s="181"/>
      <c r="IK63" s="181"/>
      <c r="IL63" s="181"/>
      <c r="IM63" s="181"/>
      <c r="IN63" s="181"/>
      <c r="IO63" s="181"/>
      <c r="IP63" s="181"/>
      <c r="IQ63" s="181"/>
      <c r="IR63" s="181"/>
      <c r="IS63" s="181"/>
      <c r="IT63" s="181"/>
      <c r="IU63" s="181"/>
      <c r="IV63" s="181"/>
    </row>
    <row r="64" spans="1:256" ht="13.5" hidden="1" thickBot="1">
      <c r="A64" s="182"/>
      <c r="B64" s="183"/>
      <c r="C64" s="184"/>
      <c r="D64" s="185">
        <v>4357</v>
      </c>
      <c r="E64" s="186">
        <v>6121</v>
      </c>
      <c r="F64" s="187" t="s">
        <v>110</v>
      </c>
      <c r="G64" s="188">
        <v>0</v>
      </c>
      <c r="H64" s="189">
        <v>699.5</v>
      </c>
      <c r="I64" s="190">
        <v>0</v>
      </c>
      <c r="J64" s="191">
        <f t="shared" si="2"/>
        <v>699.5</v>
      </c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1"/>
      <c r="FF64" s="181"/>
      <c r="FG64" s="181"/>
      <c r="FH64" s="181"/>
      <c r="FI64" s="181"/>
      <c r="FJ64" s="181"/>
      <c r="FK64" s="181"/>
      <c r="FL64" s="181"/>
      <c r="FM64" s="181"/>
      <c r="FN64" s="181"/>
      <c r="FO64" s="181"/>
      <c r="FP64" s="181"/>
      <c r="FQ64" s="181"/>
      <c r="FR64" s="181"/>
      <c r="FS64" s="181"/>
      <c r="FT64" s="181"/>
      <c r="FU64" s="181"/>
      <c r="FV64" s="181"/>
      <c r="FW64" s="181"/>
      <c r="FX64" s="181"/>
      <c r="FY64" s="181"/>
      <c r="FZ64" s="181"/>
      <c r="GA64" s="181"/>
      <c r="GB64" s="181"/>
      <c r="GC64" s="181"/>
      <c r="GD64" s="181"/>
      <c r="GE64" s="181"/>
      <c r="GF64" s="181"/>
      <c r="GG64" s="181"/>
      <c r="GH64" s="181"/>
      <c r="GI64" s="181"/>
      <c r="GJ64" s="181"/>
      <c r="GK64" s="181"/>
      <c r="GL64" s="181"/>
      <c r="GM64" s="181"/>
      <c r="GN64" s="181"/>
      <c r="GO64" s="181"/>
      <c r="GP64" s="181"/>
      <c r="GQ64" s="181"/>
      <c r="GR64" s="181"/>
      <c r="GS64" s="181"/>
      <c r="GT64" s="181"/>
      <c r="GU64" s="181"/>
      <c r="GV64" s="181"/>
      <c r="GW64" s="181"/>
      <c r="GX64" s="181"/>
      <c r="GY64" s="181"/>
      <c r="GZ64" s="181"/>
      <c r="HA64" s="181"/>
      <c r="HB64" s="181"/>
      <c r="HC64" s="181"/>
      <c r="HD64" s="181"/>
      <c r="HE64" s="181"/>
      <c r="HF64" s="181"/>
      <c r="HG64" s="181"/>
      <c r="HH64" s="181"/>
      <c r="HI64" s="181"/>
      <c r="HJ64" s="181"/>
      <c r="HK64" s="181"/>
      <c r="HL64" s="181"/>
      <c r="HM64" s="181"/>
      <c r="HN64" s="181"/>
      <c r="HO64" s="181"/>
      <c r="HP64" s="181"/>
      <c r="HQ64" s="181"/>
      <c r="HR64" s="181"/>
      <c r="HS64" s="181"/>
      <c r="HT64" s="181"/>
      <c r="HU64" s="181"/>
      <c r="HV64" s="181"/>
      <c r="HW64" s="181"/>
      <c r="HX64" s="181"/>
      <c r="HY64" s="181"/>
      <c r="HZ64" s="181"/>
      <c r="IA64" s="181"/>
      <c r="IB64" s="181"/>
      <c r="IC64" s="181"/>
      <c r="ID64" s="181"/>
      <c r="IE64" s="181"/>
      <c r="IF64" s="181"/>
      <c r="IG64" s="181"/>
      <c r="IH64" s="181"/>
      <c r="II64" s="181"/>
      <c r="IJ64" s="181"/>
      <c r="IK64" s="181"/>
      <c r="IL64" s="181"/>
      <c r="IM64" s="181"/>
      <c r="IN64" s="181"/>
      <c r="IO64" s="181"/>
      <c r="IP64" s="181"/>
      <c r="IQ64" s="181"/>
      <c r="IR64" s="181"/>
      <c r="IS64" s="181"/>
      <c r="IT64" s="181"/>
      <c r="IU64" s="181"/>
      <c r="IV64" s="181"/>
    </row>
    <row r="65" spans="1:256" ht="12.75" hidden="1">
      <c r="A65" s="171" t="s">
        <v>78</v>
      </c>
      <c r="B65" s="172" t="s">
        <v>181</v>
      </c>
      <c r="C65" s="173" t="s">
        <v>179</v>
      </c>
      <c r="D65" s="174" t="s">
        <v>79</v>
      </c>
      <c r="E65" s="175" t="s">
        <v>79</v>
      </c>
      <c r="F65" s="176" t="s">
        <v>182</v>
      </c>
      <c r="G65" s="177">
        <f>G66</f>
        <v>0</v>
      </c>
      <c r="H65" s="178">
        <f>H66</f>
        <v>150</v>
      </c>
      <c r="I65" s="179">
        <f>I66</f>
        <v>0</v>
      </c>
      <c r="J65" s="180">
        <f t="shared" si="2"/>
        <v>150</v>
      </c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  <c r="FM65" s="181"/>
      <c r="FN65" s="181"/>
      <c r="FO65" s="181"/>
      <c r="FP65" s="181"/>
      <c r="FQ65" s="181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181"/>
      <c r="GF65" s="181"/>
      <c r="GG65" s="181"/>
      <c r="GH65" s="181"/>
      <c r="GI65" s="181"/>
      <c r="GJ65" s="181"/>
      <c r="GK65" s="181"/>
      <c r="GL65" s="181"/>
      <c r="GM65" s="181"/>
      <c r="GN65" s="181"/>
      <c r="GO65" s="181"/>
      <c r="GP65" s="181"/>
      <c r="GQ65" s="181"/>
      <c r="GR65" s="181"/>
      <c r="GS65" s="181"/>
      <c r="GT65" s="181"/>
      <c r="GU65" s="181"/>
      <c r="GV65" s="181"/>
      <c r="GW65" s="181"/>
      <c r="GX65" s="181"/>
      <c r="GY65" s="181"/>
      <c r="GZ65" s="181"/>
      <c r="HA65" s="181"/>
      <c r="HB65" s="181"/>
      <c r="HC65" s="181"/>
      <c r="HD65" s="181"/>
      <c r="HE65" s="181"/>
      <c r="HF65" s="181"/>
      <c r="HG65" s="181"/>
      <c r="HH65" s="181"/>
      <c r="HI65" s="181"/>
      <c r="HJ65" s="181"/>
      <c r="HK65" s="181"/>
      <c r="HL65" s="181"/>
      <c r="HM65" s="181"/>
      <c r="HN65" s="181"/>
      <c r="HO65" s="181"/>
      <c r="HP65" s="181"/>
      <c r="HQ65" s="181"/>
      <c r="HR65" s="181"/>
      <c r="HS65" s="181"/>
      <c r="HT65" s="181"/>
      <c r="HU65" s="181"/>
      <c r="HV65" s="181"/>
      <c r="HW65" s="181"/>
      <c r="HX65" s="181"/>
      <c r="HY65" s="181"/>
      <c r="HZ65" s="181"/>
      <c r="IA65" s="181"/>
      <c r="IB65" s="181"/>
      <c r="IC65" s="181"/>
      <c r="ID65" s="181"/>
      <c r="IE65" s="181"/>
      <c r="IF65" s="181"/>
      <c r="IG65" s="181"/>
      <c r="IH65" s="181"/>
      <c r="II65" s="181"/>
      <c r="IJ65" s="181"/>
      <c r="IK65" s="181"/>
      <c r="IL65" s="181"/>
      <c r="IM65" s="181"/>
      <c r="IN65" s="181"/>
      <c r="IO65" s="181"/>
      <c r="IP65" s="181"/>
      <c r="IQ65" s="181"/>
      <c r="IR65" s="181"/>
      <c r="IS65" s="181"/>
      <c r="IT65" s="181"/>
      <c r="IU65" s="181"/>
      <c r="IV65" s="181"/>
    </row>
    <row r="66" spans="1:256" ht="13.5" hidden="1" thickBot="1">
      <c r="A66" s="182"/>
      <c r="B66" s="183"/>
      <c r="C66" s="184"/>
      <c r="D66" s="185">
        <v>4357</v>
      </c>
      <c r="E66" s="186">
        <v>6121</v>
      </c>
      <c r="F66" s="187" t="s">
        <v>110</v>
      </c>
      <c r="G66" s="188">
        <v>0</v>
      </c>
      <c r="H66" s="189">
        <v>150</v>
      </c>
      <c r="I66" s="190">
        <v>0</v>
      </c>
      <c r="J66" s="191">
        <f t="shared" si="2"/>
        <v>150</v>
      </c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81"/>
      <c r="CY66" s="181"/>
      <c r="CZ66" s="181"/>
      <c r="DA66" s="181"/>
      <c r="DB66" s="181"/>
      <c r="DC66" s="181"/>
      <c r="DD66" s="181"/>
      <c r="DE66" s="181"/>
      <c r="DF66" s="181"/>
      <c r="DG66" s="181"/>
      <c r="DH66" s="181"/>
      <c r="DI66" s="181"/>
      <c r="DJ66" s="181"/>
      <c r="DK66" s="181"/>
      <c r="DL66" s="181"/>
      <c r="DM66" s="181"/>
      <c r="DN66" s="181"/>
      <c r="DO66" s="181"/>
      <c r="DP66" s="181"/>
      <c r="DQ66" s="181"/>
      <c r="DR66" s="181"/>
      <c r="DS66" s="181"/>
      <c r="DT66" s="181"/>
      <c r="DU66" s="181"/>
      <c r="DV66" s="181"/>
      <c r="DW66" s="181"/>
      <c r="DX66" s="181"/>
      <c r="DY66" s="181"/>
      <c r="DZ66" s="181"/>
      <c r="EA66" s="181"/>
      <c r="EB66" s="181"/>
      <c r="EC66" s="181"/>
      <c r="ED66" s="181"/>
      <c r="EE66" s="181"/>
      <c r="EF66" s="181"/>
      <c r="EG66" s="181"/>
      <c r="EH66" s="181"/>
      <c r="EI66" s="181"/>
      <c r="EJ66" s="181"/>
      <c r="EK66" s="181"/>
      <c r="EL66" s="181"/>
      <c r="EM66" s="181"/>
      <c r="EN66" s="181"/>
      <c r="EO66" s="181"/>
      <c r="EP66" s="181"/>
      <c r="EQ66" s="181"/>
      <c r="ER66" s="181"/>
      <c r="ES66" s="181"/>
      <c r="ET66" s="181"/>
      <c r="EU66" s="181"/>
      <c r="EV66" s="181"/>
      <c r="EW66" s="181"/>
      <c r="EX66" s="181"/>
      <c r="EY66" s="181"/>
      <c r="EZ66" s="181"/>
      <c r="FA66" s="181"/>
      <c r="FB66" s="181"/>
      <c r="FC66" s="181"/>
      <c r="FD66" s="181"/>
      <c r="FE66" s="181"/>
      <c r="FF66" s="181"/>
      <c r="FG66" s="181"/>
      <c r="FH66" s="181"/>
      <c r="FI66" s="181"/>
      <c r="FJ66" s="181"/>
      <c r="FK66" s="181"/>
      <c r="FL66" s="181"/>
      <c r="FM66" s="181"/>
      <c r="FN66" s="181"/>
      <c r="FO66" s="181"/>
      <c r="FP66" s="181"/>
      <c r="FQ66" s="181"/>
      <c r="FR66" s="181"/>
      <c r="FS66" s="181"/>
      <c r="FT66" s="181"/>
      <c r="FU66" s="181"/>
      <c r="FV66" s="181"/>
      <c r="FW66" s="181"/>
      <c r="FX66" s="181"/>
      <c r="FY66" s="181"/>
      <c r="FZ66" s="181"/>
      <c r="GA66" s="181"/>
      <c r="GB66" s="181"/>
      <c r="GC66" s="181"/>
      <c r="GD66" s="181"/>
      <c r="GE66" s="181"/>
      <c r="GF66" s="181"/>
      <c r="GG66" s="181"/>
      <c r="GH66" s="181"/>
      <c r="GI66" s="181"/>
      <c r="GJ66" s="181"/>
      <c r="GK66" s="181"/>
      <c r="GL66" s="181"/>
      <c r="GM66" s="181"/>
      <c r="GN66" s="181"/>
      <c r="GO66" s="181"/>
      <c r="GP66" s="181"/>
      <c r="GQ66" s="181"/>
      <c r="GR66" s="181"/>
      <c r="GS66" s="181"/>
      <c r="GT66" s="181"/>
      <c r="GU66" s="181"/>
      <c r="GV66" s="181"/>
      <c r="GW66" s="181"/>
      <c r="GX66" s="181"/>
      <c r="GY66" s="181"/>
      <c r="GZ66" s="181"/>
      <c r="HA66" s="181"/>
      <c r="HB66" s="181"/>
      <c r="HC66" s="181"/>
      <c r="HD66" s="181"/>
      <c r="HE66" s="181"/>
      <c r="HF66" s="181"/>
      <c r="HG66" s="181"/>
      <c r="HH66" s="181"/>
      <c r="HI66" s="181"/>
      <c r="HJ66" s="181"/>
      <c r="HK66" s="181"/>
      <c r="HL66" s="181"/>
      <c r="HM66" s="181"/>
      <c r="HN66" s="181"/>
      <c r="HO66" s="181"/>
      <c r="HP66" s="181"/>
      <c r="HQ66" s="181"/>
      <c r="HR66" s="181"/>
      <c r="HS66" s="181"/>
      <c r="HT66" s="181"/>
      <c r="HU66" s="181"/>
      <c r="HV66" s="181"/>
      <c r="HW66" s="181"/>
      <c r="HX66" s="181"/>
      <c r="HY66" s="181"/>
      <c r="HZ66" s="181"/>
      <c r="IA66" s="181"/>
      <c r="IB66" s="181"/>
      <c r="IC66" s="181"/>
      <c r="ID66" s="181"/>
      <c r="IE66" s="181"/>
      <c r="IF66" s="181"/>
      <c r="IG66" s="181"/>
      <c r="IH66" s="181"/>
      <c r="II66" s="181"/>
      <c r="IJ66" s="181"/>
      <c r="IK66" s="181"/>
      <c r="IL66" s="181"/>
      <c r="IM66" s="181"/>
      <c r="IN66" s="181"/>
      <c r="IO66" s="181"/>
      <c r="IP66" s="181"/>
      <c r="IQ66" s="181"/>
      <c r="IR66" s="181"/>
      <c r="IS66" s="181"/>
      <c r="IT66" s="181"/>
      <c r="IU66" s="181"/>
      <c r="IV66" s="181"/>
    </row>
    <row r="67" spans="1:256" ht="22.5" hidden="1">
      <c r="A67" s="171" t="s">
        <v>78</v>
      </c>
      <c r="B67" s="172" t="s">
        <v>183</v>
      </c>
      <c r="C67" s="173" t="s">
        <v>184</v>
      </c>
      <c r="D67" s="174" t="s">
        <v>79</v>
      </c>
      <c r="E67" s="175" t="s">
        <v>79</v>
      </c>
      <c r="F67" s="176" t="s">
        <v>185</v>
      </c>
      <c r="G67" s="177">
        <f>G68</f>
        <v>0</v>
      </c>
      <c r="H67" s="178">
        <f>H68</f>
        <v>500</v>
      </c>
      <c r="I67" s="179">
        <f>I68</f>
        <v>0</v>
      </c>
      <c r="J67" s="180">
        <f t="shared" si="2"/>
        <v>500</v>
      </c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181"/>
      <c r="CC67" s="181"/>
      <c r="CD67" s="181"/>
      <c r="CE67" s="181"/>
      <c r="CF67" s="181"/>
      <c r="CG67" s="181"/>
      <c r="CH67" s="181"/>
      <c r="CI67" s="181"/>
      <c r="CJ67" s="181"/>
      <c r="CK67" s="181"/>
      <c r="CL67" s="181"/>
      <c r="CM67" s="181"/>
      <c r="CN67" s="181"/>
      <c r="CO67" s="181"/>
      <c r="CP67" s="181"/>
      <c r="CQ67" s="181"/>
      <c r="CR67" s="181"/>
      <c r="CS67" s="181"/>
      <c r="CT67" s="181"/>
      <c r="CU67" s="181"/>
      <c r="CV67" s="181"/>
      <c r="CW67" s="181"/>
      <c r="CX67" s="181"/>
      <c r="CY67" s="181"/>
      <c r="CZ67" s="181"/>
      <c r="DA67" s="181"/>
      <c r="DB67" s="181"/>
      <c r="DC67" s="181"/>
      <c r="DD67" s="181"/>
      <c r="DE67" s="181"/>
      <c r="DF67" s="181"/>
      <c r="DG67" s="181"/>
      <c r="DH67" s="181"/>
      <c r="DI67" s="181"/>
      <c r="DJ67" s="181"/>
      <c r="DK67" s="181"/>
      <c r="DL67" s="181"/>
      <c r="DM67" s="181"/>
      <c r="DN67" s="181"/>
      <c r="DO67" s="181"/>
      <c r="DP67" s="181"/>
      <c r="DQ67" s="181"/>
      <c r="DR67" s="181"/>
      <c r="DS67" s="181"/>
      <c r="DT67" s="181"/>
      <c r="DU67" s="181"/>
      <c r="DV67" s="181"/>
      <c r="DW67" s="181"/>
      <c r="DX67" s="181"/>
      <c r="DY67" s="181"/>
      <c r="DZ67" s="181"/>
      <c r="EA67" s="181"/>
      <c r="EB67" s="181"/>
      <c r="EC67" s="181"/>
      <c r="ED67" s="181"/>
      <c r="EE67" s="181"/>
      <c r="EF67" s="181"/>
      <c r="EG67" s="181"/>
      <c r="EH67" s="181"/>
      <c r="EI67" s="181"/>
      <c r="EJ67" s="181"/>
      <c r="EK67" s="181"/>
      <c r="EL67" s="181"/>
      <c r="EM67" s="181"/>
      <c r="EN67" s="181"/>
      <c r="EO67" s="181"/>
      <c r="EP67" s="181"/>
      <c r="EQ67" s="181"/>
      <c r="ER67" s="181"/>
      <c r="ES67" s="181"/>
      <c r="ET67" s="181"/>
      <c r="EU67" s="181"/>
      <c r="EV67" s="181"/>
      <c r="EW67" s="181"/>
      <c r="EX67" s="181"/>
      <c r="EY67" s="181"/>
      <c r="EZ67" s="181"/>
      <c r="FA67" s="181"/>
      <c r="FB67" s="181"/>
      <c r="FC67" s="181"/>
      <c r="FD67" s="181"/>
      <c r="FE67" s="181"/>
      <c r="FF67" s="181"/>
      <c r="FG67" s="181"/>
      <c r="FH67" s="181"/>
      <c r="FI67" s="181"/>
      <c r="FJ67" s="181"/>
      <c r="FK67" s="181"/>
      <c r="FL67" s="181"/>
      <c r="FM67" s="181"/>
      <c r="FN67" s="181"/>
      <c r="FO67" s="181"/>
      <c r="FP67" s="181"/>
      <c r="FQ67" s="181"/>
      <c r="FR67" s="181"/>
      <c r="FS67" s="181"/>
      <c r="FT67" s="181"/>
      <c r="FU67" s="181"/>
      <c r="FV67" s="181"/>
      <c r="FW67" s="181"/>
      <c r="FX67" s="181"/>
      <c r="FY67" s="181"/>
      <c r="FZ67" s="181"/>
      <c r="GA67" s="181"/>
      <c r="GB67" s="181"/>
      <c r="GC67" s="181"/>
      <c r="GD67" s="181"/>
      <c r="GE67" s="181"/>
      <c r="GF67" s="181"/>
      <c r="GG67" s="181"/>
      <c r="GH67" s="181"/>
      <c r="GI67" s="181"/>
      <c r="GJ67" s="181"/>
      <c r="GK67" s="181"/>
      <c r="GL67" s="181"/>
      <c r="GM67" s="181"/>
      <c r="GN67" s="181"/>
      <c r="GO67" s="181"/>
      <c r="GP67" s="181"/>
      <c r="GQ67" s="181"/>
      <c r="GR67" s="181"/>
      <c r="GS67" s="181"/>
      <c r="GT67" s="181"/>
      <c r="GU67" s="181"/>
      <c r="GV67" s="181"/>
      <c r="GW67" s="181"/>
      <c r="GX67" s="181"/>
      <c r="GY67" s="181"/>
      <c r="GZ67" s="181"/>
      <c r="HA67" s="181"/>
      <c r="HB67" s="181"/>
      <c r="HC67" s="181"/>
      <c r="HD67" s="181"/>
      <c r="HE67" s="181"/>
      <c r="HF67" s="181"/>
      <c r="HG67" s="181"/>
      <c r="HH67" s="181"/>
      <c r="HI67" s="181"/>
      <c r="HJ67" s="181"/>
      <c r="HK67" s="181"/>
      <c r="HL67" s="181"/>
      <c r="HM67" s="181"/>
      <c r="HN67" s="181"/>
      <c r="HO67" s="181"/>
      <c r="HP67" s="181"/>
      <c r="HQ67" s="181"/>
      <c r="HR67" s="181"/>
      <c r="HS67" s="181"/>
      <c r="HT67" s="181"/>
      <c r="HU67" s="181"/>
      <c r="HV67" s="181"/>
      <c r="HW67" s="181"/>
      <c r="HX67" s="181"/>
      <c r="HY67" s="181"/>
      <c r="HZ67" s="181"/>
      <c r="IA67" s="181"/>
      <c r="IB67" s="181"/>
      <c r="IC67" s="181"/>
      <c r="ID67" s="181"/>
      <c r="IE67" s="181"/>
      <c r="IF67" s="181"/>
      <c r="IG67" s="181"/>
      <c r="IH67" s="181"/>
      <c r="II67" s="181"/>
      <c r="IJ67" s="181"/>
      <c r="IK67" s="181"/>
      <c r="IL67" s="181"/>
      <c r="IM67" s="181"/>
      <c r="IN67" s="181"/>
      <c r="IO67" s="181"/>
      <c r="IP67" s="181"/>
      <c r="IQ67" s="181"/>
      <c r="IR67" s="181"/>
      <c r="IS67" s="181"/>
      <c r="IT67" s="181"/>
      <c r="IU67" s="181"/>
      <c r="IV67" s="181"/>
    </row>
    <row r="68" spans="1:256" ht="13.5" hidden="1" thickBot="1">
      <c r="A68" s="182"/>
      <c r="B68" s="183"/>
      <c r="C68" s="184"/>
      <c r="D68" s="185">
        <v>3315</v>
      </c>
      <c r="E68" s="186">
        <v>6121</v>
      </c>
      <c r="F68" s="187" t="s">
        <v>110</v>
      </c>
      <c r="G68" s="188">
        <v>0</v>
      </c>
      <c r="H68" s="189">
        <v>500</v>
      </c>
      <c r="I68" s="190">
        <v>0</v>
      </c>
      <c r="J68" s="191">
        <f t="shared" si="2"/>
        <v>500</v>
      </c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1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81"/>
      <c r="DU68" s="181"/>
      <c r="DV68" s="181"/>
      <c r="DW68" s="181"/>
      <c r="DX68" s="181"/>
      <c r="DY68" s="181"/>
      <c r="DZ68" s="181"/>
      <c r="EA68" s="181"/>
      <c r="EB68" s="181"/>
      <c r="EC68" s="181"/>
      <c r="ED68" s="181"/>
      <c r="EE68" s="181"/>
      <c r="EF68" s="181"/>
      <c r="EG68" s="181"/>
      <c r="EH68" s="181"/>
      <c r="EI68" s="181"/>
      <c r="EJ68" s="181"/>
      <c r="EK68" s="181"/>
      <c r="EL68" s="181"/>
      <c r="EM68" s="181"/>
      <c r="EN68" s="181"/>
      <c r="EO68" s="181"/>
      <c r="EP68" s="181"/>
      <c r="EQ68" s="181"/>
      <c r="ER68" s="181"/>
      <c r="ES68" s="181"/>
      <c r="ET68" s="181"/>
      <c r="EU68" s="181"/>
      <c r="EV68" s="181"/>
      <c r="EW68" s="181"/>
      <c r="EX68" s="181"/>
      <c r="EY68" s="181"/>
      <c r="EZ68" s="181"/>
      <c r="FA68" s="181"/>
      <c r="FB68" s="181"/>
      <c r="FC68" s="181"/>
      <c r="FD68" s="181"/>
      <c r="FE68" s="181"/>
      <c r="FF68" s="181"/>
      <c r="FG68" s="181"/>
      <c r="FH68" s="181"/>
      <c r="FI68" s="181"/>
      <c r="FJ68" s="181"/>
      <c r="FK68" s="181"/>
      <c r="FL68" s="181"/>
      <c r="FM68" s="181"/>
      <c r="FN68" s="181"/>
      <c r="FO68" s="181"/>
      <c r="FP68" s="181"/>
      <c r="FQ68" s="181"/>
      <c r="FR68" s="181"/>
      <c r="FS68" s="181"/>
      <c r="FT68" s="181"/>
      <c r="FU68" s="181"/>
      <c r="FV68" s="181"/>
      <c r="FW68" s="181"/>
      <c r="FX68" s="181"/>
      <c r="FY68" s="181"/>
      <c r="FZ68" s="181"/>
      <c r="GA68" s="181"/>
      <c r="GB68" s="181"/>
      <c r="GC68" s="181"/>
      <c r="GD68" s="181"/>
      <c r="GE68" s="181"/>
      <c r="GF68" s="181"/>
      <c r="GG68" s="181"/>
      <c r="GH68" s="181"/>
      <c r="GI68" s="181"/>
      <c r="GJ68" s="181"/>
      <c r="GK68" s="181"/>
      <c r="GL68" s="181"/>
      <c r="GM68" s="181"/>
      <c r="GN68" s="181"/>
      <c r="GO68" s="181"/>
      <c r="GP68" s="181"/>
      <c r="GQ68" s="181"/>
      <c r="GR68" s="181"/>
      <c r="GS68" s="181"/>
      <c r="GT68" s="181"/>
      <c r="GU68" s="181"/>
      <c r="GV68" s="181"/>
      <c r="GW68" s="181"/>
      <c r="GX68" s="181"/>
      <c r="GY68" s="181"/>
      <c r="GZ68" s="181"/>
      <c r="HA68" s="181"/>
      <c r="HB68" s="181"/>
      <c r="HC68" s="181"/>
      <c r="HD68" s="181"/>
      <c r="HE68" s="181"/>
      <c r="HF68" s="181"/>
      <c r="HG68" s="181"/>
      <c r="HH68" s="181"/>
      <c r="HI68" s="181"/>
      <c r="HJ68" s="181"/>
      <c r="HK68" s="181"/>
      <c r="HL68" s="181"/>
      <c r="HM68" s="181"/>
      <c r="HN68" s="181"/>
      <c r="HO68" s="181"/>
      <c r="HP68" s="181"/>
      <c r="HQ68" s="181"/>
      <c r="HR68" s="181"/>
      <c r="HS68" s="181"/>
      <c r="HT68" s="181"/>
      <c r="HU68" s="181"/>
      <c r="HV68" s="181"/>
      <c r="HW68" s="181"/>
      <c r="HX68" s="181"/>
      <c r="HY68" s="181"/>
      <c r="HZ68" s="181"/>
      <c r="IA68" s="181"/>
      <c r="IB68" s="181"/>
      <c r="IC68" s="181"/>
      <c r="ID68" s="181"/>
      <c r="IE68" s="181"/>
      <c r="IF68" s="181"/>
      <c r="IG68" s="181"/>
      <c r="IH68" s="181"/>
      <c r="II68" s="181"/>
      <c r="IJ68" s="181"/>
      <c r="IK68" s="181"/>
      <c r="IL68" s="181"/>
      <c r="IM68" s="181"/>
      <c r="IN68" s="181"/>
      <c r="IO68" s="181"/>
      <c r="IP68" s="181"/>
      <c r="IQ68" s="181"/>
      <c r="IR68" s="181"/>
      <c r="IS68" s="181"/>
      <c r="IT68" s="181"/>
      <c r="IU68" s="181"/>
      <c r="IV68" s="181"/>
    </row>
    <row r="69" ht="12.75" hidden="1"/>
  </sheetData>
  <sheetProtection/>
  <mergeCells count="6">
    <mergeCell ref="I1:J1"/>
    <mergeCell ref="A2:J2"/>
    <mergeCell ref="A4:J4"/>
    <mergeCell ref="A6:J6"/>
    <mergeCell ref="B10:C10"/>
    <mergeCell ref="B11:C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Bubenikova Lucie</cp:lastModifiedBy>
  <cp:lastPrinted>2018-08-29T11:18:48Z</cp:lastPrinted>
  <dcterms:created xsi:type="dcterms:W3CDTF">2007-12-18T12:40:54Z</dcterms:created>
  <dcterms:modified xsi:type="dcterms:W3CDTF">2018-10-29T08:48:08Z</dcterms:modified>
  <cp:category/>
  <cp:version/>
  <cp:contentType/>
  <cp:contentStatus/>
</cp:coreProperties>
</file>