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5480" windowHeight="9870" activeTab="1"/>
  </bookViews>
  <sheets>
    <sheet name="Bilance PaV" sheetId="1" r:id="rId1"/>
    <sheet name="917_05" sheetId="2" r:id="rId2"/>
  </sheets>
  <definedNames>
    <definedName name="_xlnm.Print_Area" localSheetId="1">'917_05'!$A$1:$N$212</definedName>
  </definedNames>
  <calcPr fullCalcOnLoad="1"/>
</workbook>
</file>

<file path=xl/sharedStrings.xml><?xml version="1.0" encoding="utf-8"?>
<sst xmlns="http://schemas.openxmlformats.org/spreadsheetml/2006/main" count="691" uniqueCount="348">
  <si>
    <t>v tis. Kč</t>
  </si>
  <si>
    <t>ukazatel</t>
  </si>
  <si>
    <t xml:space="preserve">pol. 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</si>
  <si>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</si>
  <si>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</si>
  <si>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</si>
  <si>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</si>
  <si>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</si>
  <si>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</si>
  <si>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</si>
  <si>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</si>
  <si>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</si>
  <si>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</si>
  <si>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</si>
  <si>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</si>
  <si>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</si>
  <si>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</si>
  <si>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</si>
  <si>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6xxx</t>
  </si>
  <si>
    <t>5-6xxx</t>
  </si>
  <si>
    <t xml:space="preserve">V ý d a je   c e l k e m </t>
  </si>
  <si>
    <t xml:space="preserve">Z d r o j e  L K   c e l k e m </t>
  </si>
  <si>
    <t>1-3xxx</t>
  </si>
  <si>
    <t>1-4xxx</t>
  </si>
  <si>
    <t>B/ Dotace a příspěvky</t>
  </si>
  <si>
    <t>415x</t>
  </si>
  <si>
    <t>42xx</t>
  </si>
  <si>
    <t>423x</t>
  </si>
  <si>
    <t>1. Daňové příjmy</t>
  </si>
  <si>
    <t>2. Nedaňové příjmy</t>
  </si>
  <si>
    <t>3. Kapitáové příjmy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</si>
  <si>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</si>
  <si>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Zákon o st.rozpočtu</t>
  </si>
  <si>
    <t xml:space="preserve">   Resort. účelové dotace (ze SR, st.fondů)</t>
  </si>
  <si>
    <t xml:space="preserve">   Dotace od regionální rady</t>
  </si>
  <si>
    <t xml:space="preserve">   Dotace ze zahraničí</t>
  </si>
  <si>
    <t xml:space="preserve">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</si>
  <si>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</si>
  <si>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Dotace od regionální rady</t>
  </si>
  <si>
    <t xml:space="preserve">    Dotace ze zahraničí</t>
  </si>
  <si>
    <t xml:space="preserve">    Dotace od obcí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</si>
  <si>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</si>
  <si>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</si>
  <si>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</si>
  <si>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</si>
  <si>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</si>
  <si>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</si>
  <si>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</si>
  <si>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</si>
  <si>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</si>
  <si>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</si>
  <si>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</si>
  <si>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</si>
  <si>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</si>
  <si>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</si>
  <si>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</si>
  <si>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</si>
  <si>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</si>
  <si>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3. Uhrazené splátky dlouhod.půjč.</t>
  </si>
  <si>
    <t xml:space="preserve">    Resort. účelové dotace (ze SR, st.f.)</t>
  </si>
  <si>
    <t>Zdrojová část rozpočtu LK 2018</t>
  </si>
  <si>
    <t>Výdajová část rozpočtu LK 2018</t>
  </si>
  <si>
    <t xml:space="preserve">UR 2018 </t>
  </si>
  <si>
    <t>SR 2018</t>
  </si>
  <si>
    <t>1. Zapojení fondů z r. 2017</t>
  </si>
  <si>
    <t>2. Zapojení  zákl.běžného účtu z r. 2017</t>
  </si>
  <si>
    <t>UR 2018 I.</t>
  </si>
  <si>
    <t>UR 2018 II.</t>
  </si>
  <si>
    <t>uk.</t>
  </si>
  <si>
    <t>ORG.</t>
  </si>
  <si>
    <t>§</t>
  </si>
  <si>
    <t>91705 - T R A N S F E R Y</t>
  </si>
  <si>
    <t>UR I. 2018</t>
  </si>
  <si>
    <t>RO č. 296/18</t>
  </si>
  <si>
    <t>SU</t>
  </si>
  <si>
    <t>x</t>
  </si>
  <si>
    <t>Výdajový limit resortu v kapitole</t>
  </si>
  <si>
    <t>0570001</t>
  </si>
  <si>
    <t>0000</t>
  </si>
  <si>
    <t>Protidrogová politika</t>
  </si>
  <si>
    <t>neinvestiční transfery spolkům</t>
  </si>
  <si>
    <t>05800xx</t>
  </si>
  <si>
    <t>xxxx</t>
  </si>
  <si>
    <t>jednotliví příjemci podpory na protidrogové programy</t>
  </si>
  <si>
    <t>0580019</t>
  </si>
  <si>
    <t>Multifunkční sociální centrum Jablonec nad Nisou</t>
  </si>
  <si>
    <t>investiční transfery spolkům</t>
  </si>
  <si>
    <t>0580020</t>
  </si>
  <si>
    <t>Multifunkční sociální centrum - Dům humanity Liberec</t>
  </si>
  <si>
    <t>0570007</t>
  </si>
  <si>
    <t>Podpora ojedinělých projektů zaměřených na řešení naléhavých potřeb financování v sociální oblasti Libereckého kraje</t>
  </si>
  <si>
    <t>0580008</t>
  </si>
  <si>
    <t>Slunce všem - příspěvek na přístavbu odlehčovacích služeb</t>
  </si>
  <si>
    <t>0580021</t>
  </si>
  <si>
    <t>Pomoc v nouzi Liberecko, z.s.</t>
  </si>
  <si>
    <t>0580022</t>
  </si>
  <si>
    <t>Parkinson-Help z.s. Klub Český ráj</t>
  </si>
  <si>
    <t>0580023</t>
  </si>
  <si>
    <t xml:space="preserve">Buona Strada, s.r.o. </t>
  </si>
  <si>
    <t>neinvestiční transfery nefinančním podnikatel. subjektům - právnickým osobám</t>
  </si>
  <si>
    <t>0580024</t>
  </si>
  <si>
    <t xml:space="preserve">Centrum Protěž, z.ú.  </t>
  </si>
  <si>
    <t>ostatní neinvestiční transfery neziskovým a podobným organizacím</t>
  </si>
  <si>
    <t>0580025</t>
  </si>
  <si>
    <t xml:space="preserve">Centrum pro zdravotně postižené Libereckého kraje, o.p.s. </t>
  </si>
  <si>
    <t>neinvestiční transfery obecně prospěšným společnostem</t>
  </si>
  <si>
    <t>0580026</t>
  </si>
  <si>
    <t>Český svaz bojovníků za svobodu</t>
  </si>
  <si>
    <t>0580027</t>
  </si>
  <si>
    <t>2505</t>
  </si>
  <si>
    <t>Komunitní středisko KONTAKT Liberec, příspěvková organizace</t>
  </si>
  <si>
    <t>neinvestiční transfery obcím</t>
  </si>
  <si>
    <t>0580028</t>
  </si>
  <si>
    <t>3502</t>
  </si>
  <si>
    <t>Centrum sociálních služeb Jablonec nad Nisou, příspěvková organizace</t>
  </si>
  <si>
    <t>0580029</t>
  </si>
  <si>
    <t>JIPRO-CASH s.r.o.</t>
  </si>
  <si>
    <t>0580030</t>
  </si>
  <si>
    <t>Centrum pro rodinu Náruč, z.ú.</t>
  </si>
  <si>
    <t>0057080</t>
  </si>
  <si>
    <t>Finanční podpora sociálních služeb v Základní síti LK</t>
  </si>
  <si>
    <t>Spokojený domov, o. p. s.</t>
  </si>
  <si>
    <t>Osobní asistence - reg.č. 7143232</t>
  </si>
  <si>
    <t>0570091</t>
  </si>
  <si>
    <t xml:space="preserve">Financování sociálních služeb z prostředků LK </t>
  </si>
  <si>
    <t>nespecifikované rezervy</t>
  </si>
  <si>
    <t>0570xxx</t>
  </si>
  <si>
    <t>43xx</t>
  </si>
  <si>
    <t>jednotliví příjemci podpory na poskytování sociálních služeb z prostředků LK</t>
  </si>
  <si>
    <t>0580006</t>
  </si>
  <si>
    <t>Euroklíč</t>
  </si>
  <si>
    <t>0580009</t>
  </si>
  <si>
    <t>Festival národnostních menšin</t>
  </si>
  <si>
    <t>0580017</t>
  </si>
  <si>
    <t>Činnost Krajské rady seniorů Libereckého kraje</t>
  </si>
  <si>
    <t>0570005</t>
  </si>
  <si>
    <t>Příjemci dotace pro zařízení pro děti vyžadující okamžitou pomoc - ÚZ 13307</t>
  </si>
  <si>
    <t>neinvestiční transfery ……</t>
  </si>
  <si>
    <t>Příjemci dotace pro poskytovatele sociálních služeb - ÚZ 13305</t>
  </si>
  <si>
    <t>0570191</t>
  </si>
  <si>
    <t>Předfinancování registrovaných poskytovatelů sociálních služeb (NNO) rok 2019</t>
  </si>
  <si>
    <t>0570105</t>
  </si>
  <si>
    <t>Nadační fond Ozvěna - kompenzační pomůcky nedoslýchavým dětem</t>
  </si>
  <si>
    <t>0570106</t>
  </si>
  <si>
    <t>ADVAITA, z.ú. - nákup 9-místného automobilu</t>
  </si>
  <si>
    <t>ostatní investiční transfery neziskovým a podobným organizacím</t>
  </si>
  <si>
    <t>tis. Kč</t>
  </si>
  <si>
    <t>1.719.477</t>
  </si>
  <si>
    <t>jednotliví příjemci podpory</t>
  </si>
  <si>
    <t>0580031</t>
  </si>
  <si>
    <t>Občanské sdružení D.R.A.K. z.s.</t>
  </si>
  <si>
    <t>0570032</t>
  </si>
  <si>
    <t>FOKUS Liberec o. p. s.</t>
  </si>
  <si>
    <t>Podpora samostatného bydlení - reg. č. 3596108</t>
  </si>
  <si>
    <t>Sociálně terapeutické dílny - reg. č. 5563434</t>
  </si>
  <si>
    <t>Sociální rehabilitace reg. č. 8208204</t>
  </si>
  <si>
    <t>0570033</t>
  </si>
  <si>
    <t>FOKUS Semily</t>
  </si>
  <si>
    <t>0570016</t>
  </si>
  <si>
    <t>ADVAITA, z. ú.</t>
  </si>
  <si>
    <t>Centrum ambul.csl. - doléčovací program - reg. č. 4142726</t>
  </si>
  <si>
    <t>Centrum ambul.sl. - program ambul. poradenství - reg. č .6552817</t>
  </si>
  <si>
    <t>Terapeutická komunita</t>
  </si>
  <si>
    <t>0570020</t>
  </si>
  <si>
    <t>CENTRUM PRO ZDRAVOTNĚ POSTIŽENÉ Lib. kraje, o. p. s.</t>
  </si>
  <si>
    <t>Odlehčovací služby Česká Lípa - reg. č. 1656576</t>
  </si>
  <si>
    <t>Odlehčovací služby Liberec - reg. č. 2164863</t>
  </si>
  <si>
    <t>Tlumočnické služby Liberecký kraj - reg. č. 2453453</t>
  </si>
  <si>
    <t>Osobní asistence Semily - reg. č. 3852372</t>
  </si>
  <si>
    <t>Odlehčovací služby Semily - reg. č. 6806376</t>
  </si>
  <si>
    <t>Osobní asistence Jablonec nad Nisou - reg. č. 7135154</t>
  </si>
  <si>
    <t>Osobní asistence Česká Lípa - reg. č. 7559709</t>
  </si>
  <si>
    <t>Osobní asistence Liberec - reg. č. 9349276</t>
  </si>
  <si>
    <t>Odlehčovací služby 5362299</t>
  </si>
  <si>
    <t>0570070</t>
  </si>
  <si>
    <t>MAREVA o. s.</t>
  </si>
  <si>
    <t>Pečovatelská služba - reg. č. 7734736</t>
  </si>
  <si>
    <t>0570045</t>
  </si>
  <si>
    <t>COMPITUM z. s.</t>
  </si>
  <si>
    <t>Compitum - reg. č. 6769479</t>
  </si>
  <si>
    <t>0570029</t>
  </si>
  <si>
    <t>Domov U Spasitele, středisko Diakonie a misie Církve čsh</t>
  </si>
  <si>
    <t>Domov U Spasitele, středisko DM CČSH - reg.č. 3988103</t>
  </si>
  <si>
    <t>0570025</t>
  </si>
  <si>
    <t>Diakonie ČCE - středisko v Jablonci nad Nisou</t>
  </si>
  <si>
    <t>NZDM Kruháč - reg. č. 3428319</t>
  </si>
  <si>
    <t>Pečovatelská služba - reg. č. 5741111</t>
  </si>
  <si>
    <t>SAS pro rodiny s dětmi - reg. č. 7080749</t>
  </si>
  <si>
    <t>NZDM - reg. č. 8492814</t>
  </si>
  <si>
    <t>NZDM - reg. 8701695</t>
  </si>
  <si>
    <t>0570034</t>
  </si>
  <si>
    <t>FOKUS Turnov, z. s.</t>
  </si>
  <si>
    <t>FOKUS Turnov - reg. č. 4661168</t>
  </si>
  <si>
    <t>FOKUS Turnov - reg. č. 7471836</t>
  </si>
  <si>
    <t>FOKUS Turnov - reg. č. 9314906</t>
  </si>
  <si>
    <t>0570063</t>
  </si>
  <si>
    <t>Odlehčovací služby - reg.č. 5968921</t>
  </si>
  <si>
    <t>Pečovatelská služba - reg. č. 7253089</t>
  </si>
  <si>
    <t>0570035</t>
  </si>
  <si>
    <t>Hospicová péče sv. Zdislavy, o.p.s.</t>
  </si>
  <si>
    <t>Hospicová péče sv.Zdislavy, o.p.s. - reg. č. 4343228</t>
  </si>
  <si>
    <t>Hospicová péče sv.Zdislavy,o.p.s - reg. č. 9543067</t>
  </si>
  <si>
    <t>Centrum pro integraci cizinců, o.p.s.</t>
  </si>
  <si>
    <t xml:space="preserve"> reg. č.3364695</t>
  </si>
  <si>
    <t>Sarema Liberec s.r.o.</t>
  </si>
  <si>
    <t>0570059</t>
  </si>
  <si>
    <t>Alvalída, z. s.</t>
  </si>
  <si>
    <t>Denní stacionář ALVALÍDA - reg.č. 5293571</t>
  </si>
  <si>
    <t>0570018</t>
  </si>
  <si>
    <t>Bílý kruh bezpečí, z. s.</t>
  </si>
  <si>
    <t>Poradna Bílého kruhu bezpečí, z. s., Liberec - reg. č. 9015328</t>
  </si>
  <si>
    <t>0570092</t>
  </si>
  <si>
    <t>Anděl strážný, z.ú.</t>
  </si>
  <si>
    <t>Tísňová péče 8384795</t>
  </si>
  <si>
    <t>0570026</t>
  </si>
  <si>
    <t>DIAKONIE DUBÁ z.s.</t>
  </si>
  <si>
    <t>Centrum sociální rehabilitace - reg. č. 1372957</t>
  </si>
  <si>
    <t>0570022</t>
  </si>
  <si>
    <t>Člověk v tísni, o. p. s.</t>
  </si>
  <si>
    <t>NZDM V kleci - reg. č. 5235056</t>
  </si>
  <si>
    <t>Terénní programy pobočka Liberec - reg. č. 5713240</t>
  </si>
  <si>
    <t>Odborné sociální poradenství - reg. č. 6719009</t>
  </si>
  <si>
    <t>FOKUS Semily - reg. č. 6265472 soc. ter. dílny</t>
  </si>
  <si>
    <t>FOKUS Semily - reg. č. 8899363 soc. rehabilitace</t>
  </si>
  <si>
    <t>0570023</t>
  </si>
  <si>
    <t>DH Liberec, o. p. s.</t>
  </si>
  <si>
    <t>DH Liberec, o.p.s. - STD - reg. č. 2718583</t>
  </si>
  <si>
    <t>DH Liberec, o.p.s. - Domov - reg. č. 3166608</t>
  </si>
  <si>
    <t>DH Liberec, o.p.s. - Chráněné bydlení - reg. č. 7044506</t>
  </si>
  <si>
    <t>DH Liberec, o.p.s. - osobní asistence reg. č. 5793673</t>
  </si>
  <si>
    <t>0570042</t>
  </si>
  <si>
    <t>NADĚJE</t>
  </si>
  <si>
    <t>Dům Naděje Jbc - nízkoprahové denní centrum - reg. č. 1020591</t>
  </si>
  <si>
    <t>Dům Naděje Jbc - noclehárna - reg. č. 1303151</t>
  </si>
  <si>
    <t>Středisko Naděje Jbc - terénní program - reg. č. 1420566</t>
  </si>
  <si>
    <t>Středisko Naděje Liberec - terénní program - reg. č. 1775589</t>
  </si>
  <si>
    <t>Středisko Naděje Liberec - Valdštejnská - reg. č. 2481915</t>
  </si>
  <si>
    <t>Středisko Naděje Liberec - noclehárna - reg. č. 3822869</t>
  </si>
  <si>
    <t>Dům Naděje Jbc - azylový dům - reg. č. 5918012</t>
  </si>
  <si>
    <t>Dům Naděje Jbc - terénní program - reg. č. 9860755</t>
  </si>
  <si>
    <t>0570064</t>
  </si>
  <si>
    <t>Centrum LIRA, z. ú.</t>
  </si>
  <si>
    <t>Středisko pro ranou péči Liberec, o. p. s. - reg. č. 3959325</t>
  </si>
  <si>
    <t>SAS - reg. č. 4823957</t>
  </si>
  <si>
    <t>0570053</t>
  </si>
  <si>
    <t>Rodina24</t>
  </si>
  <si>
    <t>Rodina 24 - reg. č. 5391602</t>
  </si>
  <si>
    <t>Rodina 24 - osobní asistence</t>
  </si>
  <si>
    <t>0570038</t>
  </si>
  <si>
    <t>MAJÁK o.p.s.</t>
  </si>
  <si>
    <t>NZDM Zapes - reg. č. 6714275</t>
  </si>
  <si>
    <t>NZDM Voraz - reg. č. 6899978</t>
  </si>
  <si>
    <t>NZDM Vagón - reg. č. 8975100</t>
  </si>
  <si>
    <t>soc. rehabilitace 6877163</t>
  </si>
  <si>
    <t>SAS - reg. 5300062</t>
  </si>
  <si>
    <t>0570067</t>
  </si>
  <si>
    <t>Snílek, o. p. s.</t>
  </si>
  <si>
    <t>Domy na půl cesty - reg. č. 3802797</t>
  </si>
  <si>
    <t>0570095</t>
  </si>
  <si>
    <t>Diakonie ČCE - středisko Světlo ve Vrchlabí</t>
  </si>
  <si>
    <t>Diakonie ČCE - stř. Světlo ve Vrchlabí - os.asistence 8507871</t>
  </si>
  <si>
    <t>sociálně aktivizační služby pro rodiny s dětmi - reg. č. 3148048</t>
  </si>
  <si>
    <t>0570052</t>
  </si>
  <si>
    <t>Reva o. p. s.</t>
  </si>
  <si>
    <t>Reva o.p.s. - reg. č. 2049573</t>
  </si>
  <si>
    <t>0570048</t>
  </si>
  <si>
    <t>LAMPA z.s.</t>
  </si>
  <si>
    <t>Centrum LAMPA - reg. č. 1457407</t>
  </si>
  <si>
    <t>Centrum LAMPA - reg. č. 7555345</t>
  </si>
  <si>
    <t>0570077</t>
  </si>
  <si>
    <t>Experance, z.s.</t>
  </si>
  <si>
    <t>Sanrepáček - reg.č. 6877163</t>
  </si>
  <si>
    <t>0570071</t>
  </si>
  <si>
    <t>Národní ústav pro autismus</t>
  </si>
  <si>
    <t>odlehčovací služby</t>
  </si>
  <si>
    <t>odborné sociální poradenství</t>
  </si>
  <si>
    <t>sociálně aktivizační služby pro seniory</t>
  </si>
  <si>
    <t>sociálníě aktivizační služby pro rodiny s dětmi</t>
  </si>
  <si>
    <t>0570046</t>
  </si>
  <si>
    <t>Občanské sdružení D.R.A.K., z.s.</t>
  </si>
  <si>
    <t xml:space="preserve">Terénní programy - reg. č. 5063729 </t>
  </si>
  <si>
    <t>Sociálně aktivizační služby pro rodiny s dětmi - reg. č. 6374958</t>
  </si>
  <si>
    <t>SAS pro seniory a osoby se ZP - reg. č. 8054292</t>
  </si>
  <si>
    <t>Odborné sociální poradenství - reg. č. 8791447</t>
  </si>
  <si>
    <t>0570074</t>
  </si>
  <si>
    <t>Rodina v centru, o. s.</t>
  </si>
  <si>
    <t>NZDM - reg. č. 2930990</t>
  </si>
  <si>
    <t>0570021</t>
  </si>
  <si>
    <t>Česká unie neslyšících</t>
  </si>
  <si>
    <t>tlumočnické služby - reg. č. 4358523</t>
  </si>
  <si>
    <t>SAS pro seniory</t>
  </si>
  <si>
    <t>0570024</t>
  </si>
  <si>
    <t>Diakonie Beránek z.s.</t>
  </si>
  <si>
    <t>Diakonie Beránek o.s. - reg. č. 5231429</t>
  </si>
  <si>
    <t>0570054</t>
  </si>
  <si>
    <t>Romodrom o.p.s.</t>
  </si>
  <si>
    <t>Terénní programy - Liberecký kraj - reg.č. 1161877</t>
  </si>
  <si>
    <t>0570028</t>
  </si>
  <si>
    <t>Společnost Dolmen, z. ú.</t>
  </si>
  <si>
    <t>Dolmen,o.p.s. Agentura pro chr. bydlení - reg. č. 4353078</t>
  </si>
  <si>
    <t>Dolmen,o.p.s. Agentura pro chr. bydlení - reg. č. 5227172</t>
  </si>
  <si>
    <t>Dolmen,o.p.s. Agentura pro chr. bydlení - reg. č. 6650186</t>
  </si>
  <si>
    <t>0570066</t>
  </si>
  <si>
    <t>Tyfloservis o.p.s.</t>
  </si>
  <si>
    <t>sociální rehabilitace</t>
  </si>
  <si>
    <t>0570097</t>
  </si>
  <si>
    <t>000</t>
  </si>
  <si>
    <t>Oblastní charita Jičín</t>
  </si>
  <si>
    <t>sociálně aktivizační služby pro rodiny s dětmi - reg. č. 2584331</t>
  </si>
  <si>
    <t>0570027</t>
  </si>
  <si>
    <t>Diecézní charita Litoměřice</t>
  </si>
  <si>
    <t>Charitní pečovatelská služba Liberec - reg. č. 3632154</t>
  </si>
  <si>
    <t>0570015</t>
  </si>
  <si>
    <t>Déčko Liberec z. s.</t>
  </si>
  <si>
    <t>Občanská poradna - reg. č. 9813481</t>
  </si>
  <si>
    <t>0570040</t>
  </si>
  <si>
    <t>Most k naději</t>
  </si>
  <si>
    <t>Dům na půl cesty - reg. č. 1220799</t>
  </si>
  <si>
    <t>K-centrum Liberec - reg. č. 1229581</t>
  </si>
  <si>
    <t>Služby sociální prevence v LK - reg. č. 3775974</t>
  </si>
  <si>
    <t>Terénní programy pro lidi ohrožené drogou - reg. č. 8306216</t>
  </si>
  <si>
    <t>0570057</t>
  </si>
  <si>
    <t>Rytmus Liberec, o.p.s.</t>
  </si>
  <si>
    <t>Rytmus Liberec, o.p.s. - reg.č. 2527518</t>
  </si>
  <si>
    <t>0570039</t>
  </si>
  <si>
    <t>MCU KOLOSEUM, o.p.s.</t>
  </si>
  <si>
    <t>Osobní asistence - reg. č. 4873800</t>
  </si>
  <si>
    <t>0570093</t>
  </si>
  <si>
    <t>0570107</t>
  </si>
  <si>
    <t>ZR-RO č. 308/18</t>
  </si>
  <si>
    <t>UR II. 2018</t>
  </si>
  <si>
    <t xml:space="preserve">                                      Odbor sociálních věcí</t>
  </si>
  <si>
    <t xml:space="preserve">                                    Kapitola 917 05 - Transfery</t>
  </si>
  <si>
    <t>0580042</t>
  </si>
  <si>
    <t>Asociace romských představitelů Libereckého kraje, z.s.</t>
  </si>
  <si>
    <t>0580043</t>
  </si>
  <si>
    <t>Oblastní spolek Českého červeného kříže Jablonec nad Nisou</t>
  </si>
  <si>
    <t>0580044</t>
  </si>
  <si>
    <t>Pomoc v nouzi Liberecko, z.s. „NA-BANK LIBEREC“</t>
  </si>
  <si>
    <t>0580045</t>
  </si>
  <si>
    <t>Klára pomáhá z.s.</t>
  </si>
  <si>
    <t>0580046</t>
  </si>
  <si>
    <t>Finanční dary pro členy Konfederace politických vězňů</t>
  </si>
  <si>
    <t>dary obyvatelstvu</t>
  </si>
  <si>
    <t>ZR-RO č. 388/18</t>
  </si>
  <si>
    <t xml:space="preserve">                                      Změna rozpočtu - rozpočtové opatření č. 388/18</t>
  </si>
  <si>
    <t xml:space="preserve">        018_P01_Tab_ZR_RO_c_388_18_XLS</t>
  </si>
  <si>
    <t>018_P01_Tab_ZR_RO_c_388_18_XLS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</si>
</sst>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.000"/>
    <numFmt numFmtId="167" formatCode="0.000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b/>
      <sz val="14"/>
      <name val="Arial CE"/>
      <family val="0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 CE"/>
      <family val="0"/>
    </font>
    <font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 style="thin"/>
      <right style="medium"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/>
      <right/>
      <top style="medium"/>
      <bottom style="medium"/>
    </border>
    <border>
      <left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/>
      <right/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1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horizontal="right" vertical="center" wrapText="1"/>
    </xf>
    <xf numFmtId="4" fontId="4" fillId="0" borderId="14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vertical="center"/>
    </xf>
    <xf numFmtId="4" fontId="4" fillId="0" borderId="15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4" fontId="3" fillId="0" borderId="14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 wrapText="1"/>
    </xf>
    <xf numFmtId="4" fontId="4" fillId="0" borderId="17" xfId="0" applyNumberFormat="1" applyFont="1" applyBorder="1" applyAlignment="1">
      <alignment horizontal="right" vertical="center" wrapText="1"/>
    </xf>
    <xf numFmtId="4" fontId="4" fillId="0" borderId="18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0" borderId="21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right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0" xfId="0" applyFont="1" applyFill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0" fillId="0" borderId="0" xfId="58">
      <alignment/>
      <protection/>
    </xf>
    <xf numFmtId="4" fontId="0" fillId="0" borderId="0" xfId="58" applyNumberFormat="1">
      <alignment/>
      <protection/>
    </xf>
    <xf numFmtId="0" fontId="10" fillId="0" borderId="0" xfId="51" applyFont="1" applyAlignment="1">
      <alignment horizontal="center"/>
      <protection/>
    </xf>
    <xf numFmtId="4" fontId="10" fillId="0" borderId="0" xfId="51" applyNumberFormat="1" applyFont="1" applyAlignment="1">
      <alignment horizontal="center"/>
      <protection/>
    </xf>
    <xf numFmtId="0" fontId="11" fillId="0" borderId="0" xfId="51" applyFont="1" applyAlignment="1">
      <alignment horizontal="center"/>
      <protection/>
    </xf>
    <xf numFmtId="0" fontId="11" fillId="4" borderId="19" xfId="58" applyFont="1" applyFill="1" applyBorder="1" applyAlignment="1">
      <alignment horizontal="center" vertical="center"/>
      <protection/>
    </xf>
    <xf numFmtId="0" fontId="11" fillId="4" borderId="20" xfId="58" applyFont="1" applyFill="1" applyBorder="1" applyAlignment="1">
      <alignment horizontal="center" vertical="center"/>
      <protection/>
    </xf>
    <xf numFmtId="0" fontId="11" fillId="4" borderId="23" xfId="58" applyFont="1" applyFill="1" applyBorder="1" applyAlignment="1">
      <alignment horizontal="center" vertical="center"/>
      <protection/>
    </xf>
    <xf numFmtId="0" fontId="11" fillId="4" borderId="23" xfId="58" applyFont="1" applyFill="1" applyBorder="1" applyAlignment="1">
      <alignment horizontal="center" vertical="center"/>
      <protection/>
    </xf>
    <xf numFmtId="165" fontId="11" fillId="4" borderId="23" xfId="53" applyNumberFormat="1" applyFont="1" applyFill="1" applyBorder="1" applyAlignment="1">
      <alignment horizontal="center" vertical="center" wrapText="1"/>
      <protection/>
    </xf>
    <xf numFmtId="165" fontId="11" fillId="4" borderId="20" xfId="53" applyNumberFormat="1" applyFont="1" applyFill="1" applyBorder="1" applyAlignment="1">
      <alignment horizontal="center" vertical="center" wrapText="1"/>
      <protection/>
    </xf>
    <xf numFmtId="166" fontId="11" fillId="4" borderId="21" xfId="53" applyNumberFormat="1" applyFont="1" applyFill="1" applyBorder="1" applyAlignment="1">
      <alignment horizontal="center" vertical="center" wrapText="1"/>
      <protection/>
    </xf>
    <xf numFmtId="0" fontId="11" fillId="34" borderId="19" xfId="58" applyFont="1" applyFill="1" applyBorder="1" applyAlignment="1">
      <alignment horizontal="center" vertical="center"/>
      <protection/>
    </xf>
    <xf numFmtId="0" fontId="11" fillId="34" borderId="20" xfId="58" applyFont="1" applyFill="1" applyBorder="1" applyAlignment="1">
      <alignment horizontal="center" vertical="center"/>
      <protection/>
    </xf>
    <xf numFmtId="0" fontId="11" fillId="34" borderId="23" xfId="58" applyFont="1" applyFill="1" applyBorder="1" applyAlignment="1">
      <alignment horizontal="center" vertical="center"/>
      <protection/>
    </xf>
    <xf numFmtId="0" fontId="11" fillId="34" borderId="20" xfId="59" applyFont="1" applyFill="1" applyBorder="1" applyAlignment="1">
      <alignment horizontal="left" vertical="center"/>
      <protection/>
    </xf>
    <xf numFmtId="165" fontId="11" fillId="34" borderId="23" xfId="58" applyNumberFormat="1" applyFont="1" applyFill="1" applyBorder="1" applyAlignment="1">
      <alignment vertical="center"/>
      <protection/>
    </xf>
    <xf numFmtId="165" fontId="11" fillId="34" borderId="21" xfId="58" applyNumberFormat="1" applyFont="1" applyFill="1" applyBorder="1" applyAlignment="1">
      <alignment vertical="center"/>
      <protection/>
    </xf>
    <xf numFmtId="0" fontId="11" fillId="0" borderId="24" xfId="58" applyFont="1" applyFill="1" applyBorder="1" applyAlignment="1">
      <alignment horizontal="center" vertical="center"/>
      <protection/>
    </xf>
    <xf numFmtId="49" fontId="11" fillId="0" borderId="25" xfId="58" applyNumberFormat="1" applyFont="1" applyFill="1" applyBorder="1" applyAlignment="1">
      <alignment horizontal="center" vertical="center"/>
      <protection/>
    </xf>
    <xf numFmtId="0" fontId="11" fillId="0" borderId="26" xfId="58" applyFont="1" applyFill="1" applyBorder="1" applyAlignment="1">
      <alignment horizontal="center" vertical="center"/>
      <protection/>
    </xf>
    <xf numFmtId="0" fontId="11" fillId="0" borderId="27" xfId="58" applyFont="1" applyFill="1" applyBorder="1" applyAlignment="1">
      <alignment horizontal="center" vertical="center"/>
      <protection/>
    </xf>
    <xf numFmtId="0" fontId="11" fillId="0" borderId="26" xfId="58" applyFont="1" applyFill="1" applyBorder="1" applyAlignment="1">
      <alignment vertical="center"/>
      <protection/>
    </xf>
    <xf numFmtId="4" fontId="11" fillId="0" borderId="26" xfId="58" applyNumberFormat="1" applyFont="1" applyFill="1" applyBorder="1" applyAlignment="1">
      <alignment vertical="center"/>
      <protection/>
    </xf>
    <xf numFmtId="165" fontId="11" fillId="0" borderId="26" xfId="58" applyNumberFormat="1" applyFont="1" applyFill="1" applyBorder="1" applyAlignment="1">
      <alignment vertical="center"/>
      <protection/>
    </xf>
    <xf numFmtId="165" fontId="11" fillId="0" borderId="28" xfId="58" applyNumberFormat="1" applyFont="1" applyFill="1" applyBorder="1" applyAlignment="1">
      <alignment vertical="center"/>
      <protection/>
    </xf>
    <xf numFmtId="0" fontId="13" fillId="0" borderId="13" xfId="58" applyFont="1" applyFill="1" applyBorder="1" applyAlignment="1">
      <alignment horizontal="center" vertical="center"/>
      <protection/>
    </xf>
    <xf numFmtId="0" fontId="0" fillId="0" borderId="29" xfId="51" applyFont="1" applyFill="1" applyBorder="1" applyAlignment="1">
      <alignment vertical="center"/>
      <protection/>
    </xf>
    <xf numFmtId="0" fontId="13" fillId="0" borderId="14" xfId="58" applyFont="1" applyFill="1" applyBorder="1" applyAlignment="1">
      <alignment horizontal="center" vertical="center"/>
      <protection/>
    </xf>
    <xf numFmtId="0" fontId="13" fillId="0" borderId="30" xfId="58" applyFont="1" applyFill="1" applyBorder="1" applyAlignment="1">
      <alignment horizontal="center" vertical="center"/>
      <protection/>
    </xf>
    <xf numFmtId="0" fontId="13" fillId="0" borderId="14" xfId="58" applyFont="1" applyFill="1" applyBorder="1" applyAlignment="1">
      <alignment vertical="center"/>
      <protection/>
    </xf>
    <xf numFmtId="165" fontId="13" fillId="0" borderId="14" xfId="58" applyNumberFormat="1" applyFont="1" applyFill="1" applyBorder="1" applyAlignment="1">
      <alignment vertical="center"/>
      <protection/>
    </xf>
    <xf numFmtId="165" fontId="13" fillId="0" borderId="15" xfId="58" applyNumberFormat="1" applyFont="1" applyFill="1" applyBorder="1" applyAlignment="1">
      <alignment vertical="center"/>
      <protection/>
    </xf>
    <xf numFmtId="0" fontId="13" fillId="0" borderId="31" xfId="58" applyFont="1" applyFill="1" applyBorder="1" applyAlignment="1">
      <alignment horizontal="center" vertical="center"/>
      <protection/>
    </xf>
    <xf numFmtId="49" fontId="13" fillId="0" borderId="32" xfId="58" applyNumberFormat="1" applyFont="1" applyFill="1" applyBorder="1" applyAlignment="1">
      <alignment horizontal="center" vertical="center"/>
      <protection/>
    </xf>
    <xf numFmtId="0" fontId="13" fillId="0" borderId="33" xfId="58" applyFont="1" applyFill="1" applyBorder="1" applyAlignment="1">
      <alignment horizontal="center" vertical="center"/>
      <protection/>
    </xf>
    <xf numFmtId="0" fontId="13" fillId="0" borderId="34" xfId="58" applyFont="1" applyFill="1" applyBorder="1" applyAlignment="1">
      <alignment horizontal="center" vertical="center"/>
      <protection/>
    </xf>
    <xf numFmtId="0" fontId="13" fillId="0" borderId="33" xfId="58" applyFont="1" applyFill="1" applyBorder="1" applyAlignment="1">
      <alignment vertical="center"/>
      <protection/>
    </xf>
    <xf numFmtId="165" fontId="13" fillId="0" borderId="33" xfId="58" applyNumberFormat="1" applyFont="1" applyFill="1" applyBorder="1" applyAlignment="1">
      <alignment vertical="center"/>
      <protection/>
    </xf>
    <xf numFmtId="165" fontId="13" fillId="0" borderId="35" xfId="58" applyNumberFormat="1" applyFont="1" applyFill="1" applyBorder="1" applyAlignment="1">
      <alignment vertical="center"/>
      <protection/>
    </xf>
    <xf numFmtId="165" fontId="13" fillId="0" borderId="36" xfId="58" applyNumberFormat="1" applyFont="1" applyFill="1" applyBorder="1" applyAlignment="1">
      <alignment vertical="center"/>
      <protection/>
    </xf>
    <xf numFmtId="49" fontId="11" fillId="0" borderId="25" xfId="58" applyNumberFormat="1" applyFont="1" applyFill="1" applyBorder="1" applyAlignment="1">
      <alignment horizontal="center"/>
      <protection/>
    </xf>
    <xf numFmtId="0" fontId="11" fillId="0" borderId="26" xfId="58" applyFont="1" applyFill="1" applyBorder="1" applyAlignment="1">
      <alignment horizontal="center"/>
      <protection/>
    </xf>
    <xf numFmtId="0" fontId="11" fillId="0" borderId="26" xfId="58" applyFont="1" applyFill="1" applyBorder="1">
      <alignment/>
      <protection/>
    </xf>
    <xf numFmtId="165" fontId="11" fillId="0" borderId="27" xfId="58" applyNumberFormat="1" applyFont="1" applyFill="1" applyBorder="1" applyAlignment="1">
      <alignment vertical="center"/>
      <protection/>
    </xf>
    <xf numFmtId="165" fontId="11" fillId="0" borderId="37" xfId="58" applyNumberFormat="1" applyFont="1" applyFill="1" applyBorder="1" applyAlignment="1">
      <alignment vertical="center"/>
      <protection/>
    </xf>
    <xf numFmtId="165" fontId="11" fillId="0" borderId="38" xfId="58" applyNumberFormat="1" applyFont="1" applyFill="1" applyBorder="1" applyAlignment="1">
      <alignment vertical="center"/>
      <protection/>
    </xf>
    <xf numFmtId="49" fontId="13" fillId="0" borderId="32" xfId="58" applyNumberFormat="1" applyFont="1" applyFill="1" applyBorder="1" applyAlignment="1">
      <alignment horizontal="center"/>
      <protection/>
    </xf>
    <xf numFmtId="0" fontId="13" fillId="0" borderId="35" xfId="58" applyFont="1" applyFill="1" applyBorder="1" applyAlignment="1">
      <alignment horizontal="center" vertical="center"/>
      <protection/>
    </xf>
    <xf numFmtId="0" fontId="13" fillId="0" borderId="39" xfId="58" applyFont="1" applyFill="1" applyBorder="1" applyAlignment="1">
      <alignment horizontal="center" vertical="center"/>
      <protection/>
    </xf>
    <xf numFmtId="0" fontId="13" fillId="0" borderId="35" xfId="58" applyFont="1" applyFill="1" applyBorder="1" applyAlignment="1">
      <alignment vertical="center"/>
      <protection/>
    </xf>
    <xf numFmtId="165" fontId="13" fillId="0" borderId="40" xfId="58" applyNumberFormat="1" applyFont="1" applyFill="1" applyBorder="1" applyAlignment="1">
      <alignment vertical="center"/>
      <protection/>
    </xf>
    <xf numFmtId="165" fontId="13" fillId="0" borderId="41" xfId="58" applyNumberFormat="1" applyFont="1" applyFill="1" applyBorder="1" applyAlignment="1">
      <alignment vertical="center"/>
      <protection/>
    </xf>
    <xf numFmtId="165" fontId="11" fillId="0" borderId="42" xfId="58" applyNumberFormat="1" applyFont="1" applyFill="1" applyBorder="1" applyAlignment="1">
      <alignment vertical="center"/>
      <protection/>
    </xf>
    <xf numFmtId="0" fontId="11" fillId="0" borderId="26" xfId="58" applyFont="1" applyFill="1" applyBorder="1" applyAlignment="1">
      <alignment vertical="center" wrapText="1"/>
      <protection/>
    </xf>
    <xf numFmtId="165" fontId="11" fillId="0" borderId="33" xfId="58" applyNumberFormat="1" applyFont="1" applyFill="1" applyBorder="1" applyAlignment="1">
      <alignment vertical="center"/>
      <protection/>
    </xf>
    <xf numFmtId="0" fontId="13" fillId="0" borderId="43" xfId="58" applyFont="1" applyFill="1" applyBorder="1" applyAlignment="1">
      <alignment horizontal="center" vertical="center"/>
      <protection/>
    </xf>
    <xf numFmtId="49" fontId="13" fillId="0" borderId="44" xfId="58" applyNumberFormat="1" applyFont="1" applyFill="1" applyBorder="1" applyAlignment="1">
      <alignment horizontal="center" vertical="center"/>
      <protection/>
    </xf>
    <xf numFmtId="4" fontId="13" fillId="0" borderId="35" xfId="58" applyNumberFormat="1" applyFont="1" applyFill="1" applyBorder="1" applyAlignment="1">
      <alignment vertical="center"/>
      <protection/>
    </xf>
    <xf numFmtId="0" fontId="11" fillId="0" borderId="11" xfId="58" applyFont="1" applyFill="1" applyBorder="1" applyAlignment="1">
      <alignment horizontal="center" vertical="center"/>
      <protection/>
    </xf>
    <xf numFmtId="0" fontId="11" fillId="0" borderId="45" xfId="58" applyFont="1" applyFill="1" applyBorder="1" applyAlignment="1">
      <alignment horizontal="center" vertical="center"/>
      <protection/>
    </xf>
    <xf numFmtId="0" fontId="11" fillId="0" borderId="27" xfId="58" applyFont="1" applyFill="1" applyBorder="1" applyAlignment="1">
      <alignment vertical="center"/>
      <protection/>
    </xf>
    <xf numFmtId="0" fontId="13" fillId="0" borderId="46" xfId="58" applyFont="1" applyFill="1" applyBorder="1" applyAlignment="1">
      <alignment horizontal="center" vertical="center"/>
      <protection/>
    </xf>
    <xf numFmtId="49" fontId="13" fillId="0" borderId="47" xfId="58" applyNumberFormat="1" applyFont="1" applyFill="1" applyBorder="1" applyAlignment="1">
      <alignment horizontal="center" vertical="center"/>
      <protection/>
    </xf>
    <xf numFmtId="0" fontId="13" fillId="0" borderId="39" xfId="60" applyFont="1" applyFill="1" applyBorder="1" applyAlignment="1">
      <alignment vertical="center"/>
      <protection/>
    </xf>
    <xf numFmtId="0" fontId="11" fillId="0" borderId="10" xfId="58" applyFont="1" applyFill="1" applyBorder="1" applyAlignment="1">
      <alignment horizontal="center" vertical="center"/>
      <protection/>
    </xf>
    <xf numFmtId="49" fontId="11" fillId="0" borderId="48" xfId="58" applyNumberFormat="1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vertical="center"/>
      <protection/>
    </xf>
    <xf numFmtId="4" fontId="11" fillId="0" borderId="11" xfId="58" applyNumberFormat="1" applyFont="1" applyFill="1" applyBorder="1" applyAlignment="1">
      <alignment vertical="center"/>
      <protection/>
    </xf>
    <xf numFmtId="165" fontId="11" fillId="0" borderId="11" xfId="58" applyNumberFormat="1" applyFont="1" applyFill="1" applyBorder="1" applyAlignment="1">
      <alignment vertical="center"/>
      <protection/>
    </xf>
    <xf numFmtId="165" fontId="11" fillId="0" borderId="12" xfId="58" applyNumberFormat="1" applyFont="1" applyFill="1" applyBorder="1" applyAlignment="1">
      <alignment vertical="center"/>
      <protection/>
    </xf>
    <xf numFmtId="165" fontId="13" fillId="0" borderId="49" xfId="58" applyNumberFormat="1" applyFont="1" applyFill="1" applyBorder="1" applyAlignment="1">
      <alignment vertical="center"/>
      <protection/>
    </xf>
    <xf numFmtId="0" fontId="11" fillId="0" borderId="13" xfId="58" applyFont="1" applyFill="1" applyBorder="1" applyAlignment="1">
      <alignment horizontal="center" vertical="center"/>
      <protection/>
    </xf>
    <xf numFmtId="49" fontId="11" fillId="0" borderId="29" xfId="58" applyNumberFormat="1" applyFont="1" applyFill="1" applyBorder="1" applyAlignment="1">
      <alignment horizontal="center" vertical="center"/>
      <protection/>
    </xf>
    <xf numFmtId="0" fontId="11" fillId="0" borderId="14" xfId="58" applyFont="1" applyFill="1" applyBorder="1" applyAlignment="1">
      <alignment horizontal="center" vertical="center"/>
      <protection/>
    </xf>
    <xf numFmtId="0" fontId="11" fillId="0" borderId="30" xfId="58" applyFont="1" applyFill="1" applyBorder="1" applyAlignment="1">
      <alignment horizontal="center" vertical="center"/>
      <protection/>
    </xf>
    <xf numFmtId="0" fontId="11" fillId="0" borderId="42" xfId="0" applyFont="1" applyFill="1" applyBorder="1" applyAlignment="1">
      <alignment/>
    </xf>
    <xf numFmtId="165" fontId="11" fillId="0" borderId="50" xfId="58" applyNumberFormat="1" applyFont="1" applyFill="1" applyBorder="1" applyAlignment="1">
      <alignment vertical="center"/>
      <protection/>
    </xf>
    <xf numFmtId="165" fontId="13" fillId="0" borderId="51" xfId="58" applyNumberFormat="1" applyFont="1" applyFill="1" applyBorder="1" applyAlignment="1">
      <alignment vertical="center"/>
      <protection/>
    </xf>
    <xf numFmtId="0" fontId="11" fillId="0" borderId="42" xfId="0" applyFont="1" applyFill="1" applyBorder="1" applyAlignment="1">
      <alignment horizontal="center"/>
    </xf>
    <xf numFmtId="165" fontId="13" fillId="0" borderId="52" xfId="58" applyNumberFormat="1" applyFont="1" applyFill="1" applyBorder="1" applyAlignment="1">
      <alignment vertical="center"/>
      <protection/>
    </xf>
    <xf numFmtId="49" fontId="11" fillId="0" borderId="53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49" fontId="11" fillId="0" borderId="54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54" xfId="0" applyFont="1" applyFill="1" applyBorder="1" applyAlignment="1">
      <alignment vertical="center"/>
    </xf>
    <xf numFmtId="165" fontId="11" fillId="0" borderId="50" xfId="58" applyNumberFormat="1" applyFont="1" applyFill="1" applyBorder="1" applyAlignment="1">
      <alignment horizontal="right" vertical="center"/>
      <protection/>
    </xf>
    <xf numFmtId="165" fontId="11" fillId="0" borderId="50" xfId="0" applyNumberFormat="1" applyFont="1" applyFill="1" applyBorder="1" applyAlignment="1">
      <alignment horizontal="right" vertical="center"/>
    </xf>
    <xf numFmtId="49" fontId="11" fillId="0" borderId="47" xfId="0" applyNumberFormat="1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165" fontId="13" fillId="0" borderId="51" xfId="58" applyNumberFormat="1" applyFont="1" applyFill="1" applyBorder="1" applyAlignment="1">
      <alignment horizontal="right" vertical="center"/>
      <protection/>
    </xf>
    <xf numFmtId="165" fontId="13" fillId="0" borderId="51" xfId="0" applyNumberFormat="1" applyFont="1" applyFill="1" applyBorder="1" applyAlignment="1">
      <alignment horizontal="right" vertical="center"/>
    </xf>
    <xf numFmtId="165" fontId="11" fillId="0" borderId="55" xfId="58" applyNumberFormat="1" applyFont="1" applyFill="1" applyBorder="1" applyAlignment="1">
      <alignment horizontal="right" vertical="center"/>
      <protection/>
    </xf>
    <xf numFmtId="49" fontId="11" fillId="0" borderId="45" xfId="0" applyNumberFormat="1" applyFont="1" applyFill="1" applyBorder="1" applyAlignment="1">
      <alignment horizontal="center" vertical="center"/>
    </xf>
    <xf numFmtId="49" fontId="11" fillId="0" borderId="48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53" xfId="0" applyFont="1" applyFill="1" applyBorder="1" applyAlignment="1">
      <alignment vertical="center"/>
    </xf>
    <xf numFmtId="165" fontId="13" fillId="0" borderId="56" xfId="0" applyNumberFormat="1" applyFont="1" applyFill="1" applyBorder="1" applyAlignment="1">
      <alignment horizontal="right" vertical="center"/>
    </xf>
    <xf numFmtId="165" fontId="13" fillId="0" borderId="57" xfId="58" applyNumberFormat="1" applyFont="1" applyFill="1" applyBorder="1" applyAlignment="1">
      <alignment horizontal="right" vertical="center"/>
      <protection/>
    </xf>
    <xf numFmtId="0" fontId="13" fillId="0" borderId="35" xfId="0" applyFont="1" applyFill="1" applyBorder="1" applyAlignment="1">
      <alignment horizontal="center" vertical="center"/>
    </xf>
    <xf numFmtId="0" fontId="13" fillId="0" borderId="49" xfId="58" applyFont="1" applyFill="1" applyBorder="1" applyAlignment="1">
      <alignment horizontal="center" vertical="center"/>
      <protection/>
    </xf>
    <xf numFmtId="0" fontId="13" fillId="0" borderId="40" xfId="58" applyFont="1" applyFill="1" applyBorder="1" applyAlignment="1">
      <alignment horizontal="center" vertical="center"/>
      <protection/>
    </xf>
    <xf numFmtId="0" fontId="13" fillId="0" borderId="49" xfId="58" applyFont="1" applyFill="1" applyBorder="1" applyAlignment="1">
      <alignment vertical="center" wrapText="1"/>
      <protection/>
    </xf>
    <xf numFmtId="4" fontId="13" fillId="0" borderId="49" xfId="58" applyNumberFormat="1" applyFont="1" applyFill="1" applyBorder="1" applyAlignment="1">
      <alignment vertical="center"/>
      <protection/>
    </xf>
    <xf numFmtId="0" fontId="0" fillId="0" borderId="47" xfId="51" applyFont="1" applyFill="1" applyBorder="1" applyAlignment="1">
      <alignment vertical="center"/>
      <protection/>
    </xf>
    <xf numFmtId="165" fontId="13" fillId="0" borderId="35" xfId="50" applyNumberFormat="1" applyFont="1" applyFill="1" applyBorder="1">
      <alignment/>
      <protection/>
    </xf>
    <xf numFmtId="0" fontId="13" fillId="0" borderId="58" xfId="60" applyFont="1" applyFill="1" applyBorder="1" applyAlignment="1">
      <alignment horizontal="center" vertical="center"/>
      <protection/>
    </xf>
    <xf numFmtId="0" fontId="11" fillId="0" borderId="11" xfId="58" applyFont="1" applyFill="1" applyBorder="1" applyAlignment="1">
      <alignment vertical="center" wrapText="1"/>
      <protection/>
    </xf>
    <xf numFmtId="0" fontId="13" fillId="0" borderId="59" xfId="60" applyFont="1" applyFill="1" applyBorder="1" applyAlignment="1">
      <alignment horizontal="center" vertical="center"/>
      <protection/>
    </xf>
    <xf numFmtId="165" fontId="13" fillId="0" borderId="0" xfId="58" applyNumberFormat="1" applyFont="1" applyFill="1" applyBorder="1" applyAlignment="1">
      <alignment vertical="center"/>
      <protection/>
    </xf>
    <xf numFmtId="0" fontId="13" fillId="0" borderId="35" xfId="58" applyFont="1" applyFill="1" applyBorder="1" applyAlignment="1">
      <alignment vertical="center" wrapText="1"/>
      <protection/>
    </xf>
    <xf numFmtId="0" fontId="13" fillId="0" borderId="35" xfId="0" applyFont="1" applyFill="1" applyBorder="1" applyAlignment="1">
      <alignment/>
    </xf>
    <xf numFmtId="0" fontId="15" fillId="0" borderId="0" xfId="0" applyFont="1" applyAlignment="1">
      <alignment horizontal="right"/>
    </xf>
    <xf numFmtId="0" fontId="0" fillId="9" borderId="32" xfId="51" applyFont="1" applyFill="1" applyBorder="1" applyAlignment="1">
      <alignment vertical="center"/>
      <protection/>
    </xf>
    <xf numFmtId="165" fontId="13" fillId="9" borderId="33" xfId="58" applyNumberFormat="1" applyFont="1" applyFill="1" applyBorder="1" applyAlignment="1">
      <alignment vertical="center"/>
      <protection/>
    </xf>
    <xf numFmtId="165" fontId="13" fillId="9" borderId="36" xfId="58" applyNumberFormat="1" applyFont="1" applyFill="1" applyBorder="1" applyAlignment="1">
      <alignment vertical="center"/>
      <protection/>
    </xf>
    <xf numFmtId="0" fontId="13" fillId="0" borderId="16" xfId="58" applyFont="1" applyFill="1" applyBorder="1" applyAlignment="1">
      <alignment horizontal="center" vertical="center"/>
      <protection/>
    </xf>
    <xf numFmtId="0" fontId="0" fillId="0" borderId="60" xfId="51" applyFont="1" applyFill="1" applyBorder="1" applyAlignment="1">
      <alignment vertical="center"/>
      <protection/>
    </xf>
    <xf numFmtId="0" fontId="13" fillId="0" borderId="17" xfId="58" applyFont="1" applyFill="1" applyBorder="1" applyAlignment="1">
      <alignment horizontal="center" vertical="center"/>
      <protection/>
    </xf>
    <xf numFmtId="0" fontId="13" fillId="0" borderId="61" xfId="58" applyFont="1" applyFill="1" applyBorder="1" applyAlignment="1">
      <alignment horizontal="center" vertical="center"/>
      <protection/>
    </xf>
    <xf numFmtId="0" fontId="13" fillId="0" borderId="17" xfId="58" applyFont="1" applyFill="1" applyBorder="1" applyAlignment="1">
      <alignment vertical="center"/>
      <protection/>
    </xf>
    <xf numFmtId="165" fontId="13" fillId="0" borderId="17" xfId="58" applyNumberFormat="1" applyFont="1" applyFill="1" applyBorder="1" applyAlignment="1">
      <alignment vertical="center"/>
      <protection/>
    </xf>
    <xf numFmtId="165" fontId="13" fillId="0" borderId="18" xfId="58" applyNumberFormat="1" applyFont="1" applyFill="1" applyBorder="1" applyAlignment="1">
      <alignment vertical="center"/>
      <protection/>
    </xf>
    <xf numFmtId="49" fontId="13" fillId="0" borderId="44" xfId="51" applyNumberFormat="1" applyFont="1" applyFill="1" applyBorder="1" applyAlignment="1">
      <alignment horizontal="center" vertical="center"/>
      <protection/>
    </xf>
    <xf numFmtId="165" fontId="13" fillId="0" borderId="41" xfId="58" applyNumberFormat="1" applyFont="1" applyFill="1" applyBorder="1" applyAlignment="1">
      <alignment horizontal="right" vertical="center"/>
      <protection/>
    </xf>
    <xf numFmtId="0" fontId="11" fillId="9" borderId="24" xfId="58" applyFont="1" applyFill="1" applyBorder="1" applyAlignment="1">
      <alignment horizontal="center" vertical="center"/>
      <protection/>
    </xf>
    <xf numFmtId="49" fontId="11" fillId="9" borderId="25" xfId="58" applyNumberFormat="1" applyFont="1" applyFill="1" applyBorder="1" applyAlignment="1">
      <alignment horizontal="center" vertical="center"/>
      <protection/>
    </xf>
    <xf numFmtId="0" fontId="11" fillId="9" borderId="26" xfId="58" applyFont="1" applyFill="1" applyBorder="1" applyAlignment="1">
      <alignment horizontal="center" vertical="center"/>
      <protection/>
    </xf>
    <xf numFmtId="0" fontId="11" fillId="9" borderId="27" xfId="58" applyFont="1" applyFill="1" applyBorder="1" applyAlignment="1">
      <alignment horizontal="center" vertical="center"/>
      <protection/>
    </xf>
    <xf numFmtId="0" fontId="11" fillId="9" borderId="26" xfId="58" applyFont="1" applyFill="1" applyBorder="1" applyAlignment="1">
      <alignment vertical="center" wrapText="1"/>
      <protection/>
    </xf>
    <xf numFmtId="165" fontId="11" fillId="9" borderId="26" xfId="58" applyNumberFormat="1" applyFont="1" applyFill="1" applyBorder="1" applyAlignment="1">
      <alignment vertical="center"/>
      <protection/>
    </xf>
    <xf numFmtId="165" fontId="11" fillId="9" borderId="28" xfId="58" applyNumberFormat="1" applyFont="1" applyFill="1" applyBorder="1" applyAlignment="1">
      <alignment vertical="center"/>
      <protection/>
    </xf>
    <xf numFmtId="4" fontId="11" fillId="0" borderId="42" xfId="58" applyNumberFormat="1" applyFont="1" applyFill="1" applyBorder="1" applyAlignment="1">
      <alignment vertical="center"/>
      <protection/>
    </xf>
    <xf numFmtId="165" fontId="13" fillId="0" borderId="43" xfId="58" applyNumberFormat="1" applyFont="1" applyFill="1" applyBorder="1" applyAlignment="1">
      <alignment vertical="center"/>
      <protection/>
    </xf>
    <xf numFmtId="165" fontId="11" fillId="0" borderId="62" xfId="58" applyNumberFormat="1" applyFont="1" applyFill="1" applyBorder="1" applyAlignment="1">
      <alignment horizontal="right" vertical="center"/>
      <protection/>
    </xf>
    <xf numFmtId="165" fontId="11" fillId="0" borderId="63" xfId="58" applyNumberFormat="1" applyFont="1" applyFill="1" applyBorder="1" applyAlignment="1">
      <alignment horizontal="right" vertical="center"/>
      <protection/>
    </xf>
    <xf numFmtId="165" fontId="13" fillId="0" borderId="55" xfId="58" applyNumberFormat="1" applyFont="1" applyFill="1" applyBorder="1" applyAlignment="1">
      <alignment horizontal="right" vertical="center"/>
      <protection/>
    </xf>
    <xf numFmtId="0" fontId="13" fillId="0" borderId="59" xfId="0" applyFont="1" applyFill="1" applyBorder="1" applyAlignment="1">
      <alignment horizontal="center" vertical="center"/>
    </xf>
    <xf numFmtId="0" fontId="13" fillId="0" borderId="59" xfId="0" applyFont="1" applyFill="1" applyBorder="1" applyAlignment="1">
      <alignment vertical="center"/>
    </xf>
    <xf numFmtId="165" fontId="13" fillId="0" borderId="64" xfId="58" applyNumberFormat="1" applyFont="1" applyFill="1" applyBorder="1" applyAlignment="1">
      <alignment horizontal="right" vertical="center"/>
      <protection/>
    </xf>
    <xf numFmtId="165" fontId="13" fillId="0" borderId="65" xfId="0" applyNumberFormat="1" applyFont="1" applyFill="1" applyBorder="1" applyAlignment="1">
      <alignment horizontal="right" vertical="center"/>
    </xf>
    <xf numFmtId="165" fontId="13" fillId="0" borderId="66" xfId="58" applyNumberFormat="1" applyFont="1" applyFill="1" applyBorder="1" applyAlignment="1">
      <alignment horizontal="right" vertical="center"/>
      <protection/>
    </xf>
    <xf numFmtId="4" fontId="13" fillId="0" borderId="42" xfId="58" applyNumberFormat="1" applyFont="1" applyFill="1" applyBorder="1" applyAlignment="1">
      <alignment vertical="center"/>
      <protection/>
    </xf>
    <xf numFmtId="165" fontId="13" fillId="0" borderId="42" xfId="58" applyNumberFormat="1" applyFont="1" applyFill="1" applyBorder="1" applyAlignment="1">
      <alignment vertical="center"/>
      <protection/>
    </xf>
    <xf numFmtId="165" fontId="13" fillId="0" borderId="38" xfId="58" applyNumberFormat="1" applyFont="1" applyFill="1" applyBorder="1" applyAlignment="1">
      <alignment vertical="center"/>
      <protection/>
    </xf>
    <xf numFmtId="0" fontId="13" fillId="0" borderId="22" xfId="0" applyFont="1" applyFill="1" applyBorder="1" applyAlignment="1">
      <alignment horizontal="center" vertical="center"/>
    </xf>
    <xf numFmtId="165" fontId="13" fillId="9" borderId="17" xfId="58" applyNumberFormat="1" applyFont="1" applyFill="1" applyBorder="1" applyAlignment="1">
      <alignment vertical="center"/>
      <protection/>
    </xf>
    <xf numFmtId="0" fontId="13" fillId="0" borderId="10" xfId="58" applyFont="1" applyFill="1" applyBorder="1" applyAlignment="1">
      <alignment horizontal="center" vertical="center"/>
      <protection/>
    </xf>
    <xf numFmtId="0" fontId="13" fillId="0" borderId="53" xfId="0" applyFont="1" applyFill="1" applyBorder="1" applyAlignment="1">
      <alignment horizontal="center" vertical="center"/>
    </xf>
    <xf numFmtId="165" fontId="13" fillId="0" borderId="11" xfId="58" applyNumberFormat="1" applyFont="1" applyFill="1" applyBorder="1" applyAlignment="1">
      <alignment vertical="center"/>
      <protection/>
    </xf>
    <xf numFmtId="0" fontId="11" fillId="0" borderId="54" xfId="0" applyFont="1" applyFill="1" applyBorder="1" applyAlignment="1">
      <alignment horizontal="center" vertical="center"/>
    </xf>
    <xf numFmtId="0" fontId="13" fillId="9" borderId="31" xfId="58" applyFont="1" applyFill="1" applyBorder="1" applyAlignment="1">
      <alignment horizontal="center" vertical="center"/>
      <protection/>
    </xf>
    <xf numFmtId="0" fontId="13" fillId="9" borderId="17" xfId="58" applyFont="1" applyFill="1" applyBorder="1" applyAlignment="1">
      <alignment horizontal="center" vertical="center"/>
      <protection/>
    </xf>
    <xf numFmtId="0" fontId="13" fillId="9" borderId="61" xfId="58" applyFont="1" applyFill="1" applyBorder="1" applyAlignment="1">
      <alignment horizontal="center" vertical="center"/>
      <protection/>
    </xf>
    <xf numFmtId="0" fontId="13" fillId="9" borderId="17" xfId="58" applyFont="1" applyFill="1" applyBorder="1" applyAlignment="1">
      <alignment vertical="center"/>
      <protection/>
    </xf>
    <xf numFmtId="4" fontId="13" fillId="0" borderId="26" xfId="58" applyNumberFormat="1" applyFont="1" applyFill="1" applyBorder="1" applyAlignment="1">
      <alignment vertical="center"/>
      <protection/>
    </xf>
    <xf numFmtId="165" fontId="13" fillId="0" borderId="26" xfId="58" applyNumberFormat="1" applyFont="1" applyFill="1" applyBorder="1" applyAlignment="1">
      <alignment vertical="center"/>
      <protection/>
    </xf>
    <xf numFmtId="165" fontId="13" fillId="0" borderId="28" xfId="58" applyNumberFormat="1" applyFont="1" applyFill="1" applyBorder="1" applyAlignment="1">
      <alignment vertical="center"/>
      <protection/>
    </xf>
    <xf numFmtId="165" fontId="13" fillId="0" borderId="12" xfId="58" applyNumberFormat="1" applyFont="1" applyFill="1" applyBorder="1" applyAlignment="1">
      <alignment vertical="center"/>
      <protection/>
    </xf>
    <xf numFmtId="165" fontId="13" fillId="0" borderId="27" xfId="58" applyNumberFormat="1" applyFont="1" applyFill="1" applyBorder="1" applyAlignment="1">
      <alignment vertical="center"/>
      <protection/>
    </xf>
    <xf numFmtId="165" fontId="13" fillId="0" borderId="45" xfId="58" applyNumberFormat="1" applyFont="1" applyFill="1" applyBorder="1" applyAlignment="1">
      <alignment vertical="center"/>
      <protection/>
    </xf>
    <xf numFmtId="165" fontId="13" fillId="0" borderId="30" xfId="58" applyNumberFormat="1" applyFont="1" applyFill="1" applyBorder="1" applyAlignment="1">
      <alignment vertical="center"/>
      <protection/>
    </xf>
    <xf numFmtId="165" fontId="13" fillId="0" borderId="39" xfId="58" applyNumberFormat="1" applyFont="1" applyFill="1" applyBorder="1" applyAlignment="1">
      <alignment vertical="center"/>
      <protection/>
    </xf>
    <xf numFmtId="165" fontId="13" fillId="0" borderId="25" xfId="58" applyNumberFormat="1" applyFont="1" applyFill="1" applyBorder="1" applyAlignment="1">
      <alignment vertical="center"/>
      <protection/>
    </xf>
    <xf numFmtId="165" fontId="13" fillId="0" borderId="48" xfId="58" applyNumberFormat="1" applyFont="1" applyFill="1" applyBorder="1" applyAlignment="1">
      <alignment vertical="center"/>
      <protection/>
    </xf>
    <xf numFmtId="165" fontId="13" fillId="0" borderId="29" xfId="58" applyNumberFormat="1" applyFont="1" applyFill="1" applyBorder="1" applyAlignment="1">
      <alignment vertical="center"/>
      <protection/>
    </xf>
    <xf numFmtId="165" fontId="13" fillId="0" borderId="44" xfId="58" applyNumberFormat="1" applyFont="1" applyFill="1" applyBorder="1" applyAlignment="1">
      <alignment vertical="center"/>
      <protection/>
    </xf>
    <xf numFmtId="165" fontId="13" fillId="0" borderId="33" xfId="58" applyNumberFormat="1" applyFont="1" applyFill="1" applyBorder="1" applyAlignment="1">
      <alignment horizontal="right" vertical="center"/>
      <protection/>
    </xf>
    <xf numFmtId="0" fontId="13" fillId="0" borderId="67" xfId="58" applyFont="1" applyFill="1" applyBorder="1" applyAlignment="1">
      <alignment horizontal="center" vertical="center"/>
      <protection/>
    </xf>
    <xf numFmtId="0" fontId="13" fillId="35" borderId="49" xfId="0" applyFont="1" applyFill="1" applyBorder="1" applyAlignment="1">
      <alignment horizontal="center" vertical="center"/>
    </xf>
    <xf numFmtId="165" fontId="13" fillId="0" borderId="49" xfId="58" applyNumberFormat="1" applyFont="1" applyFill="1" applyBorder="1" applyAlignment="1">
      <alignment horizontal="right" vertical="center"/>
      <protection/>
    </xf>
    <xf numFmtId="165" fontId="13" fillId="0" borderId="49" xfId="0" applyNumberFormat="1" applyFont="1" applyFill="1" applyBorder="1" applyAlignment="1">
      <alignment horizontal="right" vertical="center"/>
    </xf>
    <xf numFmtId="0" fontId="11" fillId="0" borderId="25" xfId="0" applyFont="1" applyFill="1" applyBorder="1" applyAlignment="1">
      <alignment vertical="center"/>
    </xf>
    <xf numFmtId="0" fontId="51" fillId="0" borderId="53" xfId="0" applyFont="1" applyFill="1" applyBorder="1" applyAlignment="1">
      <alignment/>
    </xf>
    <xf numFmtId="0" fontId="51" fillId="35" borderId="44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165" fontId="11" fillId="0" borderId="26" xfId="0" applyNumberFormat="1" applyFont="1" applyFill="1" applyBorder="1" applyAlignment="1">
      <alignment horizontal="right" vertical="center"/>
    </xf>
    <xf numFmtId="165" fontId="13" fillId="0" borderId="11" xfId="58" applyNumberFormat="1" applyFont="1" applyFill="1" applyBorder="1" applyAlignment="1">
      <alignment horizontal="right" vertical="center"/>
      <protection/>
    </xf>
    <xf numFmtId="165" fontId="13" fillId="0" borderId="11" xfId="0" applyNumberFormat="1" applyFont="1" applyFill="1" applyBorder="1" applyAlignment="1">
      <alignment horizontal="right" vertical="center"/>
    </xf>
    <xf numFmtId="165" fontId="13" fillId="0" borderId="14" xfId="58" applyNumberFormat="1" applyFont="1" applyFill="1" applyBorder="1" applyAlignment="1">
      <alignment horizontal="right" vertical="center"/>
      <protection/>
    </xf>
    <xf numFmtId="165" fontId="13" fillId="0" borderId="14" xfId="0" applyNumberFormat="1" applyFont="1" applyFill="1" applyBorder="1" applyAlignment="1">
      <alignment horizontal="right" vertical="center"/>
    </xf>
    <xf numFmtId="49" fontId="11" fillId="0" borderId="29" xfId="0" applyNumberFormat="1" applyFont="1" applyFill="1" applyBorder="1" applyAlignment="1">
      <alignment horizontal="center" vertical="center"/>
    </xf>
    <xf numFmtId="166" fontId="11" fillId="4" borderId="20" xfId="53" applyNumberFormat="1" applyFont="1" applyFill="1" applyBorder="1" applyAlignment="1">
      <alignment horizontal="center" vertical="center" wrapText="1"/>
      <protection/>
    </xf>
    <xf numFmtId="166" fontId="11" fillId="0" borderId="26" xfId="58" applyNumberFormat="1" applyFont="1" applyFill="1" applyBorder="1" applyAlignment="1">
      <alignment vertical="center"/>
      <protection/>
    </xf>
    <xf numFmtId="166" fontId="13" fillId="0" borderId="14" xfId="58" applyNumberFormat="1" applyFont="1" applyFill="1" applyBorder="1" applyAlignment="1">
      <alignment vertical="center"/>
      <protection/>
    </xf>
    <xf numFmtId="166" fontId="13" fillId="0" borderId="33" xfId="58" applyNumberFormat="1" applyFont="1" applyFill="1" applyBorder="1" applyAlignment="1">
      <alignment vertical="center"/>
      <protection/>
    </xf>
    <xf numFmtId="166" fontId="13" fillId="0" borderId="35" xfId="58" applyNumberFormat="1" applyFont="1" applyFill="1" applyBorder="1" applyAlignment="1">
      <alignment vertical="center"/>
      <protection/>
    </xf>
    <xf numFmtId="166" fontId="11" fillId="0" borderId="11" xfId="58" applyNumberFormat="1" applyFont="1" applyFill="1" applyBorder="1" applyAlignment="1">
      <alignment vertical="center"/>
      <protection/>
    </xf>
    <xf numFmtId="166" fontId="11" fillId="0" borderId="33" xfId="58" applyNumberFormat="1" applyFont="1" applyFill="1" applyBorder="1" applyAlignment="1">
      <alignment vertical="center"/>
      <protection/>
    </xf>
    <xf numFmtId="166" fontId="13" fillId="0" borderId="17" xfId="58" applyNumberFormat="1" applyFont="1" applyFill="1" applyBorder="1" applyAlignment="1">
      <alignment vertical="center"/>
      <protection/>
    </xf>
    <xf numFmtId="166" fontId="13" fillId="0" borderId="49" xfId="58" applyNumberFormat="1" applyFont="1" applyFill="1" applyBorder="1" applyAlignment="1">
      <alignment vertical="center"/>
      <protection/>
    </xf>
    <xf numFmtId="166" fontId="13" fillId="0" borderId="35" xfId="50" applyNumberFormat="1" applyFont="1" applyFill="1" applyBorder="1">
      <alignment/>
      <protection/>
    </xf>
    <xf numFmtId="166" fontId="11" fillId="9" borderId="26" xfId="58" applyNumberFormat="1" applyFont="1" applyFill="1" applyBorder="1" applyAlignment="1">
      <alignment vertical="center"/>
      <protection/>
    </xf>
    <xf numFmtId="166" fontId="13" fillId="9" borderId="17" xfId="58" applyNumberFormat="1" applyFont="1" applyFill="1" applyBorder="1" applyAlignment="1">
      <alignment vertical="center"/>
      <protection/>
    </xf>
    <xf numFmtId="166" fontId="13" fillId="0" borderId="26" xfId="58" applyNumberFormat="1" applyFont="1" applyFill="1" applyBorder="1" applyAlignment="1">
      <alignment vertical="center"/>
      <protection/>
    </xf>
    <xf numFmtId="166" fontId="13" fillId="0" borderId="11" xfId="58" applyNumberFormat="1" applyFont="1" applyFill="1" applyBorder="1" applyAlignment="1">
      <alignment vertical="center"/>
      <protection/>
    </xf>
    <xf numFmtId="166" fontId="13" fillId="0" borderId="49" xfId="58" applyNumberFormat="1" applyFont="1" applyFill="1" applyBorder="1" applyAlignment="1">
      <alignment horizontal="right" vertical="center"/>
      <protection/>
    </xf>
    <xf numFmtId="0" fontId="0" fillId="0" borderId="35" xfId="51" applyFont="1" applyFill="1" applyBorder="1" applyAlignment="1">
      <alignment vertical="center"/>
      <protection/>
    </xf>
    <xf numFmtId="165" fontId="11" fillId="0" borderId="42" xfId="58" applyNumberFormat="1" applyFont="1" applyFill="1" applyBorder="1" applyAlignment="1">
      <alignment horizontal="right" vertical="center"/>
      <protection/>
    </xf>
    <xf numFmtId="165" fontId="13" fillId="0" borderId="35" xfId="58" applyNumberFormat="1" applyFont="1" applyFill="1" applyBorder="1" applyAlignment="1">
      <alignment horizontal="right" vertical="center"/>
      <protection/>
    </xf>
    <xf numFmtId="165" fontId="13" fillId="0" borderId="35" xfId="0" applyNumberFormat="1" applyFont="1" applyFill="1" applyBorder="1" applyAlignment="1">
      <alignment horizontal="right" vertical="center"/>
    </xf>
    <xf numFmtId="165" fontId="11" fillId="0" borderId="68" xfId="58" applyNumberFormat="1" applyFont="1" applyFill="1" applyBorder="1" applyAlignment="1">
      <alignment horizontal="right" vertical="center"/>
      <protection/>
    </xf>
    <xf numFmtId="165" fontId="13" fillId="0" borderId="58" xfId="58" applyNumberFormat="1" applyFont="1" applyFill="1" applyBorder="1" applyAlignment="1">
      <alignment horizontal="right" vertical="center"/>
      <protection/>
    </xf>
    <xf numFmtId="165" fontId="13" fillId="0" borderId="24" xfId="58" applyNumberFormat="1" applyFont="1" applyFill="1" applyBorder="1" applyAlignment="1">
      <alignment vertical="center"/>
      <protection/>
    </xf>
    <xf numFmtId="165" fontId="13" fillId="0" borderId="63" xfId="58" applyNumberFormat="1" applyFont="1" applyFill="1" applyBorder="1" applyAlignment="1">
      <alignment horizontal="right" vertical="center"/>
      <protection/>
    </xf>
    <xf numFmtId="165" fontId="13" fillId="0" borderId="69" xfId="0" applyNumberFormat="1" applyFont="1" applyFill="1" applyBorder="1" applyAlignment="1">
      <alignment horizontal="right" vertical="center"/>
    </xf>
    <xf numFmtId="165" fontId="11" fillId="0" borderId="70" xfId="0" applyNumberFormat="1" applyFont="1" applyFill="1" applyBorder="1" applyAlignment="1">
      <alignment horizontal="right" vertical="center"/>
    </xf>
    <xf numFmtId="165" fontId="13" fillId="0" borderId="44" xfId="0" applyNumberFormat="1" applyFont="1" applyFill="1" applyBorder="1" applyAlignment="1">
      <alignment horizontal="right" vertical="center"/>
    </xf>
    <xf numFmtId="165" fontId="11" fillId="0" borderId="20" xfId="0" applyNumberFormat="1" applyFont="1" applyFill="1" applyBorder="1" applyAlignment="1">
      <alignment horizontal="right" vertical="center"/>
    </xf>
    <xf numFmtId="165" fontId="13" fillId="0" borderId="26" xfId="58" applyNumberFormat="1" applyFont="1" applyFill="1" applyBorder="1" applyAlignment="1">
      <alignment horizontal="right" vertical="center"/>
      <protection/>
    </xf>
    <xf numFmtId="49" fontId="11" fillId="0" borderId="47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0" fontId="11" fillId="0" borderId="67" xfId="58" applyFont="1" applyFill="1" applyBorder="1" applyAlignment="1">
      <alignment horizontal="center" vertical="center"/>
      <protection/>
    </xf>
    <xf numFmtId="49" fontId="11" fillId="0" borderId="26" xfId="0" applyNumberFormat="1" applyFont="1" applyFill="1" applyBorder="1" applyAlignment="1">
      <alignment horizontal="center" vertical="center"/>
    </xf>
    <xf numFmtId="165" fontId="13" fillId="0" borderId="42" xfId="58" applyNumberFormat="1" applyFont="1" applyFill="1" applyBorder="1" applyAlignment="1">
      <alignment horizontal="right" vertical="center"/>
      <protection/>
    </xf>
    <xf numFmtId="0" fontId="11" fillId="0" borderId="27" xfId="0" applyFont="1" applyFill="1" applyBorder="1" applyAlignment="1">
      <alignment horizontal="center" vertical="center"/>
    </xf>
    <xf numFmtId="165" fontId="13" fillId="0" borderId="53" xfId="58" applyNumberFormat="1" applyFont="1" applyFill="1" applyBorder="1" applyAlignment="1">
      <alignment horizontal="right" vertical="center"/>
      <protection/>
    </xf>
    <xf numFmtId="165" fontId="13" fillId="0" borderId="0" xfId="58" applyNumberFormat="1" applyFont="1" applyFill="1" applyBorder="1" applyAlignment="1">
      <alignment horizontal="right" vertical="center"/>
      <protection/>
    </xf>
    <xf numFmtId="165" fontId="13" fillId="0" borderId="42" xfId="0" applyNumberFormat="1" applyFont="1" applyFill="1" applyBorder="1" applyAlignment="1">
      <alignment horizontal="right" vertical="center"/>
    </xf>
    <xf numFmtId="165" fontId="13" fillId="0" borderId="68" xfId="58" applyNumberFormat="1" applyFont="1" applyFill="1" applyBorder="1" applyAlignment="1">
      <alignment horizontal="right" vertical="center"/>
      <protection/>
    </xf>
    <xf numFmtId="165" fontId="13" fillId="0" borderId="22" xfId="58" applyNumberFormat="1" applyFont="1" applyFill="1" applyBorder="1" applyAlignment="1">
      <alignment horizontal="right" vertical="center"/>
      <protection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49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vertical="center"/>
    </xf>
    <xf numFmtId="0" fontId="13" fillId="0" borderId="49" xfId="0" applyFont="1" applyFill="1" applyBorder="1" applyAlignment="1">
      <alignment vertical="center"/>
    </xf>
    <xf numFmtId="49" fontId="11" fillId="0" borderId="14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vertical="center"/>
    </xf>
    <xf numFmtId="165" fontId="13" fillId="0" borderId="29" xfId="58" applyNumberFormat="1" applyFont="1" applyFill="1" applyBorder="1" applyAlignment="1">
      <alignment horizontal="right" vertical="center"/>
      <protection/>
    </xf>
    <xf numFmtId="0" fontId="13" fillId="0" borderId="44" xfId="0" applyFont="1" applyFill="1" applyBorder="1" applyAlignment="1">
      <alignment horizontal="center" vertical="center"/>
    </xf>
    <xf numFmtId="165" fontId="13" fillId="0" borderId="54" xfId="58" applyNumberFormat="1" applyFont="1" applyFill="1" applyBorder="1" applyAlignment="1">
      <alignment horizontal="right" vertical="center"/>
      <protection/>
    </xf>
    <xf numFmtId="49" fontId="11" fillId="0" borderId="33" xfId="0" applyNumberFormat="1" applyFont="1" applyFill="1" applyBorder="1" applyAlignment="1">
      <alignment horizontal="center" vertical="center"/>
    </xf>
    <xf numFmtId="165" fontId="13" fillId="0" borderId="26" xfId="0" applyNumberFormat="1" applyFont="1" applyFill="1" applyBorder="1" applyAlignment="1">
      <alignment horizontal="right" vertical="center"/>
    </xf>
    <xf numFmtId="165" fontId="13" fillId="0" borderId="54" xfId="0" applyNumberFormat="1" applyFont="1" applyFill="1" applyBorder="1" applyAlignment="1">
      <alignment horizontal="right" vertical="center"/>
    </xf>
    <xf numFmtId="0" fontId="13" fillId="0" borderId="47" xfId="0" applyFont="1" applyFill="1" applyBorder="1" applyAlignment="1">
      <alignment horizontal="center" vertical="center"/>
    </xf>
    <xf numFmtId="166" fontId="14" fillId="0" borderId="42" xfId="0" applyNumberFormat="1" applyFont="1" applyFill="1" applyBorder="1" applyAlignment="1">
      <alignment horizontal="right" vertical="center"/>
    </xf>
    <xf numFmtId="165" fontId="13" fillId="0" borderId="71" xfId="58" applyNumberFormat="1" applyFont="1" applyFill="1" applyBorder="1" applyAlignment="1">
      <alignment vertical="center"/>
      <protection/>
    </xf>
    <xf numFmtId="165" fontId="13" fillId="35" borderId="59" xfId="0" applyNumberFormat="1" applyFont="1" applyFill="1" applyBorder="1" applyAlignment="1">
      <alignment horizontal="right" vertical="center"/>
    </xf>
    <xf numFmtId="0" fontId="13" fillId="0" borderId="24" xfId="58" applyFont="1" applyFill="1" applyBorder="1" applyAlignment="1">
      <alignment horizontal="center" vertical="center"/>
      <protection/>
    </xf>
    <xf numFmtId="0" fontId="13" fillId="0" borderId="11" xfId="0" applyFont="1" applyFill="1" applyBorder="1" applyAlignment="1">
      <alignment vertical="center"/>
    </xf>
    <xf numFmtId="165" fontId="13" fillId="0" borderId="65" xfId="58" applyNumberFormat="1" applyFont="1" applyFill="1" applyBorder="1" applyAlignment="1">
      <alignment vertical="center"/>
      <protection/>
    </xf>
    <xf numFmtId="0" fontId="13" fillId="0" borderId="48" xfId="0" applyFont="1" applyFill="1" applyBorder="1" applyAlignment="1">
      <alignment horizontal="center" vertical="center"/>
    </xf>
    <xf numFmtId="49" fontId="11" fillId="0" borderId="68" xfId="50" applyNumberFormat="1" applyFont="1" applyFill="1" applyBorder="1" applyAlignment="1">
      <alignment horizontal="center" vertical="center"/>
      <protection/>
    </xf>
    <xf numFmtId="165" fontId="13" fillId="0" borderId="72" xfId="58" applyNumberFormat="1" applyFont="1" applyFill="1" applyBorder="1" applyAlignment="1">
      <alignment horizontal="right" vertical="center"/>
      <protection/>
    </xf>
    <xf numFmtId="165" fontId="13" fillId="0" borderId="32" xfId="0" applyNumberFormat="1" applyFont="1" applyFill="1" applyBorder="1" applyAlignment="1">
      <alignment horizontal="right" vertical="center"/>
    </xf>
    <xf numFmtId="0" fontId="13" fillId="0" borderId="32" xfId="0" applyFont="1" applyFill="1" applyBorder="1" applyAlignment="1">
      <alignment horizontal="center" vertical="center"/>
    </xf>
    <xf numFmtId="165" fontId="13" fillId="0" borderId="51" xfId="57" applyNumberFormat="1" applyFont="1" applyFill="1" applyBorder="1" applyAlignment="1">
      <alignment horizontal="right" vertical="center"/>
      <protection/>
    </xf>
    <xf numFmtId="49" fontId="11" fillId="0" borderId="0" xfId="0" applyNumberFormat="1" applyFont="1" applyBorder="1" applyAlignment="1">
      <alignment horizontal="center" vertical="center"/>
    </xf>
    <xf numFmtId="0" fontId="11" fillId="0" borderId="68" xfId="0" applyFont="1" applyFill="1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165" fontId="11" fillId="0" borderId="71" xfId="57" applyNumberFormat="1" applyFont="1" applyFill="1" applyBorder="1" applyAlignment="1">
      <alignment horizontal="right" vertical="center"/>
      <protection/>
    </xf>
    <xf numFmtId="49" fontId="11" fillId="0" borderId="70" xfId="0" applyNumberFormat="1" applyFont="1" applyFill="1" applyBorder="1" applyAlignment="1">
      <alignment horizontal="center" vertical="center"/>
    </xf>
    <xf numFmtId="165" fontId="13" fillId="0" borderId="14" xfId="57" applyNumberFormat="1" applyFont="1" applyFill="1" applyBorder="1" applyAlignment="1">
      <alignment horizontal="right" vertical="center"/>
      <protection/>
    </xf>
    <xf numFmtId="165" fontId="13" fillId="0" borderId="49" xfId="57" applyNumberFormat="1" applyFont="1" applyFill="1" applyBorder="1" applyAlignment="1">
      <alignment horizontal="right" vertical="center"/>
      <protection/>
    </xf>
    <xf numFmtId="49" fontId="11" fillId="0" borderId="68" xfId="0" applyNumberFormat="1" applyFont="1" applyFill="1" applyBorder="1" applyAlignment="1">
      <alignment horizontal="center" vertical="center"/>
    </xf>
    <xf numFmtId="165" fontId="11" fillId="0" borderId="42" xfId="0" applyNumberFormat="1" applyFont="1" applyFill="1" applyBorder="1" applyAlignment="1">
      <alignment horizontal="right" vertical="center"/>
    </xf>
    <xf numFmtId="0" fontId="13" fillId="0" borderId="39" xfId="50" applyFont="1" applyFill="1" applyBorder="1" applyAlignment="1">
      <alignment horizontal="center" vertical="center"/>
      <protection/>
    </xf>
    <xf numFmtId="49" fontId="11" fillId="0" borderId="14" xfId="50" applyNumberFormat="1" applyFont="1" applyFill="1" applyBorder="1" applyAlignment="1">
      <alignment horizontal="center" vertical="center"/>
      <protection/>
    </xf>
    <xf numFmtId="165" fontId="13" fillId="0" borderId="68" xfId="57" applyNumberFormat="1" applyFont="1" applyFill="1" applyBorder="1" applyAlignment="1">
      <alignment horizontal="right" vertical="center"/>
      <protection/>
    </xf>
    <xf numFmtId="0" fontId="11" fillId="0" borderId="68" xfId="50" applyFont="1" applyFill="1" applyBorder="1" applyAlignment="1">
      <alignment vertical="center"/>
      <protection/>
    </xf>
    <xf numFmtId="165" fontId="11" fillId="0" borderId="50" xfId="57" applyNumberFormat="1" applyFont="1" applyFill="1" applyBorder="1" applyAlignment="1">
      <alignment horizontal="right" vertical="center"/>
      <protection/>
    </xf>
    <xf numFmtId="0" fontId="13" fillId="0" borderId="58" xfId="0" applyFont="1" applyFill="1" applyBorder="1" applyAlignment="1">
      <alignment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0" fontId="51" fillId="0" borderId="59" xfId="0" applyFont="1" applyFill="1" applyBorder="1" applyAlignment="1">
      <alignment/>
    </xf>
    <xf numFmtId="165" fontId="11" fillId="0" borderId="71" xfId="0" applyNumberFormat="1" applyFont="1" applyFill="1" applyBorder="1" applyAlignment="1">
      <alignment horizontal="right" vertical="center"/>
    </xf>
    <xf numFmtId="49" fontId="11" fillId="0" borderId="48" xfId="0" applyNumberFormat="1" applyFont="1" applyBorder="1" applyAlignment="1">
      <alignment horizontal="center" vertical="center"/>
    </xf>
    <xf numFmtId="49" fontId="11" fillId="0" borderId="53" xfId="0" applyNumberFormat="1" applyFont="1" applyBorder="1" applyAlignment="1">
      <alignment horizontal="center" vertical="center"/>
    </xf>
    <xf numFmtId="165" fontId="13" fillId="0" borderId="56" xfId="57" applyNumberFormat="1" applyFont="1" applyFill="1" applyBorder="1" applyAlignment="1">
      <alignment horizontal="right" vertical="center"/>
      <protection/>
    </xf>
    <xf numFmtId="0" fontId="13" fillId="0" borderId="45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165" fontId="13" fillId="0" borderId="35" xfId="57" applyNumberFormat="1" applyFont="1" applyFill="1" applyBorder="1" applyAlignment="1">
      <alignment horizontal="right" vertical="center"/>
      <protection/>
    </xf>
    <xf numFmtId="166" fontId="14" fillId="0" borderId="14" xfId="0" applyNumberFormat="1" applyFont="1" applyFill="1" applyBorder="1" applyAlignment="1">
      <alignment vertical="center"/>
    </xf>
    <xf numFmtId="166" fontId="14" fillId="0" borderId="35" xfId="0" applyNumberFormat="1" applyFont="1" applyFill="1" applyBorder="1" applyAlignment="1">
      <alignment vertical="center"/>
    </xf>
    <xf numFmtId="165" fontId="13" fillId="0" borderId="11" xfId="57" applyNumberFormat="1" applyFont="1" applyFill="1" applyBorder="1" applyAlignment="1">
      <alignment horizontal="right" vertical="center"/>
      <protection/>
    </xf>
    <xf numFmtId="165" fontId="13" fillId="0" borderId="33" xfId="57" applyNumberFormat="1" applyFont="1" applyFill="1" applyBorder="1" applyAlignment="1">
      <alignment horizontal="right" vertical="center"/>
      <protection/>
    </xf>
    <xf numFmtId="165" fontId="13" fillId="0" borderId="26" xfId="57" applyNumberFormat="1" applyFont="1" applyFill="1" applyBorder="1" applyAlignment="1">
      <alignment horizontal="right" vertical="center"/>
      <protection/>
    </xf>
    <xf numFmtId="49" fontId="11" fillId="0" borderId="58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1" fillId="0" borderId="39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165" fontId="13" fillId="0" borderId="22" xfId="57" applyNumberFormat="1" applyFont="1" applyFill="1" applyBorder="1" applyAlignment="1">
      <alignment horizontal="right" vertical="center"/>
      <protection/>
    </xf>
    <xf numFmtId="49" fontId="11" fillId="0" borderId="35" xfId="0" applyNumberFormat="1" applyFont="1" applyBorder="1" applyAlignment="1">
      <alignment horizontal="center" vertical="center"/>
    </xf>
    <xf numFmtId="165" fontId="13" fillId="0" borderId="47" xfId="0" applyNumberFormat="1" applyFont="1" applyFill="1" applyBorder="1" applyAlignment="1">
      <alignment horizontal="right" vertical="center"/>
    </xf>
    <xf numFmtId="165" fontId="13" fillId="0" borderId="33" xfId="0" applyNumberFormat="1" applyFont="1" applyFill="1" applyBorder="1" applyAlignment="1">
      <alignment horizontal="right" vertical="center"/>
    </xf>
    <xf numFmtId="165" fontId="13" fillId="35" borderId="73" xfId="0" applyNumberFormat="1" applyFont="1" applyFill="1" applyBorder="1" applyAlignment="1">
      <alignment horizontal="right" vertical="center"/>
    </xf>
    <xf numFmtId="165" fontId="13" fillId="0" borderId="57" xfId="0" applyNumberFormat="1" applyFont="1" applyFill="1" applyBorder="1" applyAlignment="1">
      <alignment horizontal="right" vertical="center"/>
    </xf>
    <xf numFmtId="165" fontId="11" fillId="0" borderId="55" xfId="0" applyNumberFormat="1" applyFont="1" applyFill="1" applyBorder="1" applyAlignment="1">
      <alignment horizontal="right" vertical="center"/>
    </xf>
    <xf numFmtId="49" fontId="11" fillId="0" borderId="44" xfId="0" applyNumberFormat="1" applyFont="1" applyFill="1" applyBorder="1" applyAlignment="1">
      <alignment horizontal="center" vertical="center"/>
    </xf>
    <xf numFmtId="49" fontId="11" fillId="0" borderId="32" xfId="0" applyNumberFormat="1" applyFont="1" applyBorder="1" applyAlignment="1">
      <alignment horizontal="center" vertical="center"/>
    </xf>
    <xf numFmtId="165" fontId="13" fillId="0" borderId="42" xfId="57" applyNumberFormat="1" applyFont="1" applyFill="1" applyBorder="1" applyAlignment="1">
      <alignment horizontal="right" vertical="center"/>
      <protection/>
    </xf>
    <xf numFmtId="165" fontId="13" fillId="0" borderId="72" xfId="57" applyNumberFormat="1" applyFont="1" applyFill="1" applyBorder="1" applyAlignment="1">
      <alignment horizontal="right" vertical="center"/>
      <protection/>
    </xf>
    <xf numFmtId="0" fontId="13" fillId="0" borderId="22" xfId="50" applyFont="1" applyFill="1" applyBorder="1" applyAlignment="1">
      <alignment vertical="center"/>
      <protection/>
    </xf>
    <xf numFmtId="49" fontId="11" fillId="0" borderId="54" xfId="50" applyNumberFormat="1" applyFont="1" applyFill="1" applyBorder="1" applyAlignment="1">
      <alignment horizontal="center" vertical="center"/>
      <protection/>
    </xf>
    <xf numFmtId="49" fontId="11" fillId="0" borderId="22" xfId="50" applyNumberFormat="1" applyFont="1" applyFill="1" applyBorder="1" applyAlignment="1">
      <alignment horizontal="center" vertical="center"/>
      <protection/>
    </xf>
    <xf numFmtId="0" fontId="13" fillId="0" borderId="14" xfId="50" applyFont="1" applyFill="1" applyBorder="1" applyAlignment="1">
      <alignment horizontal="center" vertical="center"/>
      <protection/>
    </xf>
    <xf numFmtId="0" fontId="13" fillId="0" borderId="14" xfId="50" applyFont="1" applyFill="1" applyBorder="1" applyAlignment="1">
      <alignment vertical="center"/>
      <protection/>
    </xf>
    <xf numFmtId="0" fontId="11" fillId="0" borderId="26" xfId="50" applyFont="1" applyFill="1" applyBorder="1" applyAlignment="1">
      <alignment horizontal="center" vertical="center"/>
      <protection/>
    </xf>
    <xf numFmtId="49" fontId="11" fillId="0" borderId="26" xfId="50" applyNumberFormat="1" applyFont="1" applyFill="1" applyBorder="1" applyAlignment="1">
      <alignment horizontal="center" vertical="center"/>
      <protection/>
    </xf>
    <xf numFmtId="166" fontId="13" fillId="0" borderId="26" xfId="50" applyNumberFormat="1" applyFont="1" applyFill="1" applyBorder="1" applyAlignment="1">
      <alignment horizontal="right" vertical="center"/>
      <protection/>
    </xf>
    <xf numFmtId="0" fontId="13" fillId="0" borderId="35" xfId="50" applyFont="1" applyFill="1" applyBorder="1" applyAlignment="1">
      <alignment horizontal="center" vertical="center"/>
      <protection/>
    </xf>
    <xf numFmtId="165" fontId="13" fillId="0" borderId="25" xfId="0" applyNumberFormat="1" applyFont="1" applyFill="1" applyBorder="1" applyAlignment="1">
      <alignment horizontal="right" vertical="center"/>
    </xf>
    <xf numFmtId="0" fontId="13" fillId="0" borderId="49" xfId="50" applyFont="1" applyFill="1" applyBorder="1" applyAlignment="1">
      <alignment horizontal="center" vertical="center"/>
      <protection/>
    </xf>
    <xf numFmtId="165" fontId="13" fillId="0" borderId="54" xfId="57" applyNumberFormat="1" applyFont="1" applyFill="1" applyBorder="1" applyAlignment="1">
      <alignment horizontal="right" vertical="center"/>
      <protection/>
    </xf>
    <xf numFmtId="0" fontId="11" fillId="0" borderId="54" xfId="50" applyFont="1" applyFill="1" applyBorder="1" applyAlignment="1">
      <alignment vertical="center"/>
      <protection/>
    </xf>
    <xf numFmtId="49" fontId="11" fillId="0" borderId="47" xfId="50" applyNumberFormat="1" applyFont="1" applyBorder="1" applyAlignment="1">
      <alignment horizontal="center" vertical="center"/>
      <protection/>
    </xf>
    <xf numFmtId="49" fontId="11" fillId="0" borderId="22" xfId="50" applyNumberFormat="1" applyFont="1" applyBorder="1" applyAlignment="1">
      <alignment horizontal="center" vertical="center"/>
      <protection/>
    </xf>
    <xf numFmtId="166" fontId="13" fillId="0" borderId="49" xfId="50" applyNumberFormat="1" applyFont="1" applyFill="1" applyBorder="1" applyAlignment="1">
      <alignment vertical="center"/>
      <protection/>
    </xf>
    <xf numFmtId="49" fontId="11" fillId="0" borderId="49" xfId="50" applyNumberFormat="1" applyFont="1" applyBorder="1" applyAlignment="1">
      <alignment horizontal="center" vertical="center"/>
      <protection/>
    </xf>
    <xf numFmtId="49" fontId="11" fillId="0" borderId="11" xfId="50" applyNumberFormat="1" applyFont="1" applyBorder="1" applyAlignment="1">
      <alignment horizontal="center" vertical="center"/>
      <protection/>
    </xf>
    <xf numFmtId="0" fontId="13" fillId="0" borderId="11" xfId="50" applyFont="1" applyFill="1" applyBorder="1" applyAlignment="1">
      <alignment horizontal="center" vertical="center"/>
      <protection/>
    </xf>
    <xf numFmtId="0" fontId="13" fillId="0" borderId="22" xfId="50" applyFont="1" applyFill="1" applyBorder="1" applyAlignment="1">
      <alignment horizontal="center" vertical="center"/>
      <protection/>
    </xf>
    <xf numFmtId="0" fontId="13" fillId="0" borderId="53" xfId="50" applyFont="1" applyFill="1" applyBorder="1" applyAlignment="1">
      <alignment horizontal="center" vertical="center"/>
      <protection/>
    </xf>
    <xf numFmtId="0" fontId="13" fillId="0" borderId="53" xfId="50" applyFont="1" applyFill="1" applyBorder="1" applyAlignment="1">
      <alignment vertical="center"/>
      <protection/>
    </xf>
    <xf numFmtId="0" fontId="11" fillId="0" borderId="54" xfId="50" applyFont="1" applyFill="1" applyBorder="1" applyAlignment="1">
      <alignment horizontal="center" vertical="center"/>
      <protection/>
    </xf>
    <xf numFmtId="49" fontId="11" fillId="0" borderId="48" xfId="50" applyNumberFormat="1" applyFont="1" applyBorder="1" applyAlignment="1">
      <alignment horizontal="center" vertical="center"/>
      <protection/>
    </xf>
    <xf numFmtId="49" fontId="11" fillId="0" borderId="25" xfId="50" applyNumberFormat="1" applyFont="1" applyFill="1" applyBorder="1" applyAlignment="1">
      <alignment horizontal="center" vertical="center"/>
      <protection/>
    </xf>
    <xf numFmtId="49" fontId="11" fillId="0" borderId="47" xfId="50" applyNumberFormat="1" applyFont="1" applyFill="1" applyBorder="1" applyAlignment="1">
      <alignment horizontal="center" vertical="center"/>
      <protection/>
    </xf>
    <xf numFmtId="0" fontId="11" fillId="0" borderId="70" xfId="50" applyFont="1" applyFill="1" applyBorder="1" applyAlignment="1">
      <alignment horizontal="center" vertical="center"/>
      <protection/>
    </xf>
    <xf numFmtId="49" fontId="11" fillId="0" borderId="70" xfId="50" applyNumberFormat="1" applyFont="1" applyFill="1" applyBorder="1" applyAlignment="1">
      <alignment horizontal="center" vertical="center"/>
      <protection/>
    </xf>
    <xf numFmtId="0" fontId="13" fillId="0" borderId="47" xfId="50" applyFont="1" applyFill="1" applyBorder="1" applyAlignment="1">
      <alignment horizontal="center" vertical="center"/>
      <protection/>
    </xf>
    <xf numFmtId="0" fontId="11" fillId="0" borderId="26" xfId="50" applyFont="1" applyFill="1" applyBorder="1" applyAlignment="1">
      <alignment vertical="center"/>
      <protection/>
    </xf>
    <xf numFmtId="0" fontId="13" fillId="0" borderId="49" xfId="50" applyFont="1" applyFill="1" applyBorder="1" applyAlignment="1">
      <alignment vertical="center"/>
      <protection/>
    </xf>
    <xf numFmtId="49" fontId="11" fillId="0" borderId="30" xfId="50" applyNumberFormat="1" applyFont="1" applyBorder="1" applyAlignment="1">
      <alignment horizontal="center" vertical="center"/>
      <protection/>
    </xf>
    <xf numFmtId="165" fontId="13" fillId="0" borderId="29" xfId="0" applyNumberFormat="1" applyFont="1" applyFill="1" applyBorder="1" applyAlignment="1">
      <alignment horizontal="right" vertical="center"/>
    </xf>
    <xf numFmtId="165" fontId="13" fillId="0" borderId="70" xfId="0" applyNumberFormat="1" applyFont="1" applyFill="1" applyBorder="1" applyAlignment="1">
      <alignment horizontal="right" vertical="center"/>
    </xf>
    <xf numFmtId="0" fontId="13" fillId="0" borderId="59" xfId="50" applyFont="1" applyFill="1" applyBorder="1" applyAlignment="1">
      <alignment vertical="center"/>
      <protection/>
    </xf>
    <xf numFmtId="166" fontId="13" fillId="0" borderId="68" xfId="50" applyNumberFormat="1" applyFont="1" applyFill="1" applyBorder="1" applyAlignment="1">
      <alignment horizontal="right" vertical="center"/>
      <protection/>
    </xf>
    <xf numFmtId="0" fontId="11" fillId="0" borderId="42" xfId="50" applyFont="1" applyFill="1" applyBorder="1" applyAlignment="1">
      <alignment horizontal="center" vertical="center"/>
      <protection/>
    </xf>
    <xf numFmtId="49" fontId="11" fillId="0" borderId="35" xfId="50" applyNumberFormat="1" applyFont="1" applyFill="1" applyBorder="1" applyAlignment="1">
      <alignment horizontal="center" vertical="center"/>
      <protection/>
    </xf>
    <xf numFmtId="49" fontId="11" fillId="0" borderId="30" xfId="50" applyNumberFormat="1" applyFont="1" applyFill="1" applyBorder="1" applyAlignment="1">
      <alignment horizontal="center" vertical="center"/>
      <protection/>
    </xf>
    <xf numFmtId="49" fontId="11" fillId="0" borderId="39" xfId="50" applyNumberFormat="1" applyFont="1" applyFill="1" applyBorder="1" applyAlignment="1">
      <alignment horizontal="center" vertical="center"/>
      <protection/>
    </xf>
    <xf numFmtId="49" fontId="11" fillId="0" borderId="49" xfId="50" applyNumberFormat="1" applyFont="1" applyFill="1" applyBorder="1" applyAlignment="1">
      <alignment horizontal="center" vertical="center"/>
      <protection/>
    </xf>
    <xf numFmtId="165" fontId="13" fillId="0" borderId="26" xfId="50" applyNumberFormat="1" applyFont="1" applyFill="1" applyBorder="1" applyAlignment="1">
      <alignment horizontal="right" vertical="center"/>
      <protection/>
    </xf>
    <xf numFmtId="165" fontId="13" fillId="0" borderId="47" xfId="57" applyNumberFormat="1" applyFont="1" applyFill="1" applyBorder="1" applyAlignment="1">
      <alignment horizontal="right" vertical="center"/>
      <protection/>
    </xf>
    <xf numFmtId="0" fontId="11" fillId="0" borderId="42" xfId="50" applyFont="1" applyFill="1" applyBorder="1" applyAlignment="1">
      <alignment vertical="center"/>
      <protection/>
    </xf>
    <xf numFmtId="0" fontId="13" fillId="0" borderId="47" xfId="50" applyFont="1" applyFill="1" applyBorder="1" applyAlignment="1">
      <alignment vertical="center"/>
      <protection/>
    </xf>
    <xf numFmtId="165" fontId="13" fillId="0" borderId="25" xfId="57" applyNumberFormat="1" applyFont="1" applyFill="1" applyBorder="1" applyAlignment="1">
      <alignment horizontal="right" vertical="center"/>
      <protection/>
    </xf>
    <xf numFmtId="166" fontId="13" fillId="0" borderId="29" xfId="50" applyNumberFormat="1" applyFont="1" applyFill="1" applyBorder="1" applyAlignment="1">
      <alignment horizontal="right" vertical="center"/>
      <protection/>
    </xf>
    <xf numFmtId="0" fontId="11" fillId="0" borderId="25" xfId="50" applyFont="1" applyFill="1" applyBorder="1" applyAlignment="1">
      <alignment vertical="center"/>
      <protection/>
    </xf>
    <xf numFmtId="165" fontId="13" fillId="0" borderId="42" xfId="50" applyNumberFormat="1" applyFont="1" applyFill="1" applyBorder="1" applyAlignment="1">
      <alignment horizontal="right" vertical="center"/>
      <protection/>
    </xf>
    <xf numFmtId="49" fontId="11" fillId="0" borderId="42" xfId="50" applyNumberFormat="1" applyFont="1" applyFill="1" applyBorder="1" applyAlignment="1">
      <alignment horizontal="center" vertical="center"/>
      <protection/>
    </xf>
    <xf numFmtId="0" fontId="11" fillId="0" borderId="25" xfId="50" applyFont="1" applyFill="1" applyBorder="1" applyAlignment="1">
      <alignment horizontal="center" vertical="center"/>
      <protection/>
    </xf>
    <xf numFmtId="0" fontId="13" fillId="0" borderId="49" xfId="57" applyFont="1" applyFill="1" applyBorder="1" applyAlignment="1">
      <alignment vertical="center"/>
      <protection/>
    </xf>
    <xf numFmtId="0" fontId="13" fillId="0" borderId="47" xfId="57" applyFont="1" applyFill="1" applyBorder="1" applyAlignment="1">
      <alignment horizontal="center" vertical="center"/>
      <protection/>
    </xf>
    <xf numFmtId="165" fontId="13" fillId="0" borderId="60" xfId="58" applyNumberFormat="1" applyFont="1" applyFill="1" applyBorder="1" applyAlignment="1">
      <alignment vertical="center"/>
      <protection/>
    </xf>
    <xf numFmtId="165" fontId="13" fillId="0" borderId="32" xfId="58" applyNumberFormat="1" applyFont="1" applyFill="1" applyBorder="1" applyAlignment="1">
      <alignment vertical="center"/>
      <protection/>
    </xf>
    <xf numFmtId="165" fontId="11" fillId="9" borderId="60" xfId="58" applyNumberFormat="1" applyFont="1" applyFill="1" applyBorder="1" applyAlignment="1">
      <alignment vertical="center"/>
      <protection/>
    </xf>
    <xf numFmtId="165" fontId="11" fillId="9" borderId="70" xfId="58" applyNumberFormat="1" applyFont="1" applyFill="1" applyBorder="1" applyAlignment="1">
      <alignment vertical="center"/>
      <protection/>
    </xf>
    <xf numFmtId="165" fontId="13" fillId="0" borderId="47" xfId="58" applyNumberFormat="1" applyFont="1" applyFill="1" applyBorder="1" applyAlignment="1">
      <alignment vertical="center"/>
      <protection/>
    </xf>
    <xf numFmtId="165" fontId="11" fillId="0" borderId="48" xfId="58" applyNumberFormat="1" applyFont="1" applyFill="1" applyBorder="1" applyAlignment="1">
      <alignment vertical="center"/>
      <protection/>
    </xf>
    <xf numFmtId="165" fontId="11" fillId="0" borderId="70" xfId="58" applyNumberFormat="1" applyFont="1" applyFill="1" applyBorder="1" applyAlignment="1">
      <alignment vertical="center"/>
      <protection/>
    </xf>
    <xf numFmtId="165" fontId="11" fillId="0" borderId="25" xfId="58" applyNumberFormat="1" applyFont="1" applyFill="1" applyBorder="1" applyAlignment="1">
      <alignment vertical="center"/>
      <protection/>
    </xf>
    <xf numFmtId="165" fontId="11" fillId="34" borderId="69" xfId="58" applyNumberFormat="1" applyFont="1" applyFill="1" applyBorder="1" applyAlignment="1">
      <alignment vertical="center"/>
      <protection/>
    </xf>
    <xf numFmtId="165" fontId="11" fillId="0" borderId="32" xfId="58" applyNumberFormat="1" applyFont="1" applyFill="1" applyBorder="1" applyAlignment="1">
      <alignment vertical="center"/>
      <protection/>
    </xf>
    <xf numFmtId="165" fontId="11" fillId="4" borderId="74" xfId="53" applyNumberFormat="1" applyFont="1" applyFill="1" applyBorder="1" applyAlignment="1">
      <alignment horizontal="center" vertical="center" wrapText="1"/>
      <protection/>
    </xf>
    <xf numFmtId="165" fontId="11" fillId="0" borderId="68" xfId="58" applyNumberFormat="1" applyFont="1" applyFill="1" applyBorder="1" applyAlignment="1">
      <alignment vertical="center"/>
      <protection/>
    </xf>
    <xf numFmtId="165" fontId="13" fillId="0" borderId="70" xfId="58" applyNumberFormat="1" applyFont="1" applyFill="1" applyBorder="1" applyAlignment="1">
      <alignment vertical="center"/>
      <protection/>
    </xf>
    <xf numFmtId="0" fontId="11" fillId="0" borderId="26" xfId="57" applyFont="1" applyFill="1" applyBorder="1" applyAlignment="1">
      <alignment horizontal="center" vertical="center"/>
      <protection/>
    </xf>
    <xf numFmtId="0" fontId="11" fillId="0" borderId="26" xfId="57" applyFont="1" applyFill="1" applyBorder="1" applyAlignment="1">
      <alignment vertical="center"/>
      <protection/>
    </xf>
    <xf numFmtId="49" fontId="11" fillId="0" borderId="26" xfId="57" applyNumberFormat="1" applyFont="1" applyFill="1" applyBorder="1" applyAlignment="1">
      <alignment horizontal="center" vertical="center"/>
      <protection/>
    </xf>
    <xf numFmtId="0" fontId="0" fillId="0" borderId="49" xfId="51" applyFont="1" applyFill="1" applyBorder="1" applyAlignment="1">
      <alignment vertical="center"/>
      <protection/>
    </xf>
    <xf numFmtId="49" fontId="11" fillId="0" borderId="29" xfId="50" applyNumberFormat="1" applyFont="1" applyBorder="1" applyAlignment="1">
      <alignment horizontal="center" vertical="center"/>
      <protection/>
    </xf>
    <xf numFmtId="0" fontId="11" fillId="0" borderId="25" xfId="57" applyFont="1" applyFill="1" applyBorder="1" applyAlignment="1">
      <alignment horizontal="center" vertical="center"/>
      <protection/>
    </xf>
    <xf numFmtId="49" fontId="11" fillId="0" borderId="54" xfId="57" applyNumberFormat="1" applyFont="1" applyFill="1" applyBorder="1" applyAlignment="1">
      <alignment horizontal="center" vertical="center"/>
      <protection/>
    </xf>
    <xf numFmtId="49" fontId="11" fillId="0" borderId="44" xfId="50" applyNumberFormat="1" applyFont="1" applyFill="1" applyBorder="1" applyAlignment="1">
      <alignment horizontal="center" vertical="center"/>
      <protection/>
    </xf>
    <xf numFmtId="49" fontId="13" fillId="0" borderId="22" xfId="57" applyNumberFormat="1" applyFont="1" applyFill="1" applyBorder="1" applyAlignment="1">
      <alignment horizontal="center" vertical="center"/>
      <protection/>
    </xf>
    <xf numFmtId="49" fontId="11" fillId="0" borderId="29" xfId="50" applyNumberFormat="1" applyFont="1" applyFill="1" applyBorder="1" applyAlignment="1">
      <alignment horizontal="center" vertical="center"/>
      <protection/>
    </xf>
    <xf numFmtId="165" fontId="11" fillId="34" borderId="20" xfId="58" applyNumberFormat="1" applyFont="1" applyFill="1" applyBorder="1" applyAlignment="1">
      <alignment vertical="center"/>
      <protection/>
    </xf>
    <xf numFmtId="4" fontId="11" fillId="0" borderId="42" xfId="58" applyNumberFormat="1" applyFont="1" applyFill="1" applyBorder="1" applyAlignment="1">
      <alignment horizontal="right" vertical="center"/>
      <protection/>
    </xf>
    <xf numFmtId="4" fontId="13" fillId="0" borderId="35" xfId="58" applyNumberFormat="1" applyFont="1" applyFill="1" applyBorder="1" applyAlignment="1">
      <alignment horizontal="right" vertical="center"/>
      <protection/>
    </xf>
    <xf numFmtId="165" fontId="11" fillId="0" borderId="11" xfId="58" applyNumberFormat="1" applyFont="1" applyFill="1" applyBorder="1" applyAlignment="1">
      <alignment horizontal="right" vertical="center"/>
      <protection/>
    </xf>
    <xf numFmtId="165" fontId="13" fillId="0" borderId="10" xfId="58" applyNumberFormat="1" applyFont="1" applyFill="1" applyBorder="1" applyAlignment="1">
      <alignment vertical="center"/>
      <protection/>
    </xf>
    <xf numFmtId="165" fontId="13" fillId="0" borderId="13" xfId="58" applyNumberFormat="1" applyFont="1" applyFill="1" applyBorder="1" applyAlignment="1">
      <alignment vertical="center"/>
      <protection/>
    </xf>
    <xf numFmtId="49" fontId="13" fillId="0" borderId="60" xfId="58" applyNumberFormat="1" applyFont="1" applyFill="1" applyBorder="1" applyAlignment="1">
      <alignment horizontal="center" vertical="center"/>
      <protection/>
    </xf>
    <xf numFmtId="4" fontId="11" fillId="0" borderId="38" xfId="58" applyNumberFormat="1" applyFont="1" applyFill="1" applyBorder="1" applyAlignment="1">
      <alignment horizontal="right" vertical="center"/>
      <protection/>
    </xf>
    <xf numFmtId="49" fontId="11" fillId="0" borderId="54" xfId="58" applyNumberFormat="1" applyFont="1" applyFill="1" applyBorder="1" applyAlignment="1">
      <alignment horizontal="center" vertical="center"/>
      <protection/>
    </xf>
    <xf numFmtId="49" fontId="13" fillId="0" borderId="59" xfId="58" applyNumberFormat="1" applyFont="1" applyFill="1" applyBorder="1" applyAlignment="1">
      <alignment horizontal="center" vertical="center"/>
      <protection/>
    </xf>
    <xf numFmtId="49" fontId="13" fillId="0" borderId="0" xfId="58" applyNumberFormat="1" applyFont="1" applyFill="1" applyBorder="1" applyAlignment="1">
      <alignment horizontal="center" vertical="center"/>
      <protection/>
    </xf>
    <xf numFmtId="49" fontId="11" fillId="0" borderId="54" xfId="58" applyNumberFormat="1" applyFont="1" applyFill="1" applyBorder="1" applyAlignment="1">
      <alignment horizontal="center"/>
      <protection/>
    </xf>
    <xf numFmtId="49" fontId="13" fillId="0" borderId="0" xfId="58" applyNumberFormat="1" applyFont="1" applyFill="1" applyBorder="1" applyAlignment="1">
      <alignment horizontal="center"/>
      <protection/>
    </xf>
    <xf numFmtId="49" fontId="13" fillId="0" borderId="58" xfId="58" applyNumberFormat="1" applyFont="1" applyFill="1" applyBorder="1" applyAlignment="1">
      <alignment horizontal="center" vertical="center"/>
      <protection/>
    </xf>
    <xf numFmtId="49" fontId="13" fillId="0" borderId="22" xfId="58" applyNumberFormat="1" applyFont="1" applyFill="1" applyBorder="1" applyAlignment="1">
      <alignment horizontal="center" vertical="center"/>
      <protection/>
    </xf>
    <xf numFmtId="49" fontId="11" fillId="0" borderId="53" xfId="58" applyNumberFormat="1" applyFont="1" applyFill="1" applyBorder="1" applyAlignment="1">
      <alignment horizontal="center" vertical="center"/>
      <protection/>
    </xf>
    <xf numFmtId="49" fontId="11" fillId="0" borderId="59" xfId="58" applyNumberFormat="1" applyFont="1" applyFill="1" applyBorder="1" applyAlignment="1">
      <alignment horizontal="center" vertical="center"/>
      <protection/>
    </xf>
    <xf numFmtId="49" fontId="13" fillId="0" borderId="75" xfId="58" applyNumberFormat="1" applyFont="1" applyFill="1" applyBorder="1" applyAlignment="1">
      <alignment horizontal="center" vertical="center"/>
      <protection/>
    </xf>
    <xf numFmtId="49" fontId="11" fillId="9" borderId="54" xfId="58" applyNumberFormat="1" applyFont="1" applyFill="1" applyBorder="1" applyAlignment="1">
      <alignment horizontal="center" vertical="center"/>
      <protection/>
    </xf>
    <xf numFmtId="49" fontId="13" fillId="9" borderId="0" xfId="58" applyNumberFormat="1" applyFont="1" applyFill="1" applyBorder="1" applyAlignment="1">
      <alignment horizontal="center" vertical="center"/>
      <protection/>
    </xf>
    <xf numFmtId="49" fontId="11" fillId="0" borderId="44" xfId="0" applyNumberFormat="1" applyFont="1" applyBorder="1" applyAlignment="1">
      <alignment horizontal="center" vertical="center"/>
    </xf>
    <xf numFmtId="4" fontId="13" fillId="0" borderId="14" xfId="58" applyNumberFormat="1" applyFont="1" applyFill="1" applyBorder="1" applyAlignment="1">
      <alignment vertical="center"/>
      <protection/>
    </xf>
    <xf numFmtId="165" fontId="13" fillId="0" borderId="22" xfId="0" applyNumberFormat="1" applyFont="1" applyFill="1" applyBorder="1" applyAlignment="1">
      <alignment horizontal="right" vertical="center"/>
    </xf>
    <xf numFmtId="165" fontId="13" fillId="0" borderId="50" xfId="58" applyNumberFormat="1" applyFont="1" applyFill="1" applyBorder="1" applyAlignment="1">
      <alignment horizontal="right" vertical="center"/>
      <protection/>
    </xf>
    <xf numFmtId="165" fontId="11" fillId="0" borderId="54" xfId="57" applyNumberFormat="1" applyFont="1" applyFill="1" applyBorder="1" applyAlignment="1">
      <alignment horizontal="right" vertical="center"/>
      <protection/>
    </xf>
    <xf numFmtId="165" fontId="13" fillId="0" borderId="53" xfId="57" applyNumberFormat="1" applyFont="1" applyFill="1" applyBorder="1" applyAlignment="1">
      <alignment horizontal="right" vertical="center"/>
      <protection/>
    </xf>
    <xf numFmtId="165" fontId="13" fillId="0" borderId="59" xfId="57" applyNumberFormat="1" applyFont="1" applyFill="1" applyBorder="1" applyAlignment="1">
      <alignment horizontal="right" vertical="center"/>
      <protection/>
    </xf>
    <xf numFmtId="49" fontId="11" fillId="0" borderId="44" xfId="50" applyNumberFormat="1" applyFont="1" applyBorder="1" applyAlignment="1">
      <alignment horizontal="center" vertical="center"/>
      <protection/>
    </xf>
    <xf numFmtId="49" fontId="11" fillId="0" borderId="35" xfId="50" applyNumberFormat="1" applyFont="1" applyBorder="1" applyAlignment="1">
      <alignment horizontal="center" vertical="center"/>
      <protection/>
    </xf>
    <xf numFmtId="0" fontId="13" fillId="0" borderId="58" xfId="50" applyFont="1" applyFill="1" applyBorder="1" applyAlignment="1">
      <alignment horizontal="center" vertical="center"/>
      <protection/>
    </xf>
    <xf numFmtId="0" fontId="13" fillId="0" borderId="58" xfId="50" applyFont="1" applyFill="1" applyBorder="1" applyAlignment="1">
      <alignment vertical="center"/>
      <protection/>
    </xf>
    <xf numFmtId="165" fontId="13" fillId="0" borderId="73" xfId="57" applyNumberFormat="1" applyFont="1" applyFill="1" applyBorder="1" applyAlignment="1">
      <alignment horizontal="right" vertical="center"/>
      <protection/>
    </xf>
    <xf numFmtId="0" fontId="0" fillId="0" borderId="75" xfId="0" applyBorder="1" applyAlignment="1">
      <alignment/>
    </xf>
    <xf numFmtId="0" fontId="11" fillId="0" borderId="53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49" fontId="11" fillId="9" borderId="25" xfId="50" applyNumberFormat="1" applyFont="1" applyFill="1" applyBorder="1" applyAlignment="1">
      <alignment horizontal="center" vertical="center"/>
      <protection/>
    </xf>
    <xf numFmtId="49" fontId="11" fillId="9" borderId="68" xfId="50" applyNumberFormat="1" applyFont="1" applyFill="1" applyBorder="1" applyAlignment="1">
      <alignment horizontal="center" vertical="center"/>
      <protection/>
    </xf>
    <xf numFmtId="0" fontId="11" fillId="9" borderId="26" xfId="50" applyFont="1" applyFill="1" applyBorder="1" applyAlignment="1">
      <alignment horizontal="center" vertical="center"/>
      <protection/>
    </xf>
    <xf numFmtId="0" fontId="11" fillId="9" borderId="68" xfId="50" applyFont="1" applyFill="1" applyBorder="1" applyAlignment="1">
      <alignment vertical="center"/>
      <protection/>
    </xf>
    <xf numFmtId="165" fontId="13" fillId="9" borderId="42" xfId="57" applyNumberFormat="1" applyFont="1" applyFill="1" applyBorder="1" applyAlignment="1">
      <alignment horizontal="right" vertical="center"/>
      <protection/>
    </xf>
    <xf numFmtId="165" fontId="13" fillId="9" borderId="42" xfId="0" applyNumberFormat="1" applyFont="1" applyFill="1" applyBorder="1" applyAlignment="1">
      <alignment horizontal="right" vertical="center"/>
    </xf>
    <xf numFmtId="165" fontId="13" fillId="9" borderId="68" xfId="57" applyNumberFormat="1" applyFont="1" applyFill="1" applyBorder="1" applyAlignment="1">
      <alignment horizontal="right" vertical="center"/>
      <protection/>
    </xf>
    <xf numFmtId="165" fontId="13" fillId="9" borderId="42" xfId="58" applyNumberFormat="1" applyFont="1" applyFill="1" applyBorder="1" applyAlignment="1">
      <alignment vertical="center"/>
      <protection/>
    </xf>
    <xf numFmtId="165" fontId="13" fillId="9" borderId="70" xfId="58" applyNumberFormat="1" applyFont="1" applyFill="1" applyBorder="1" applyAlignment="1">
      <alignment vertical="center"/>
      <protection/>
    </xf>
    <xf numFmtId="165" fontId="13" fillId="9" borderId="38" xfId="58" applyNumberFormat="1" applyFont="1" applyFill="1" applyBorder="1" applyAlignment="1">
      <alignment vertical="center"/>
      <protection/>
    </xf>
    <xf numFmtId="0" fontId="13" fillId="9" borderId="10" xfId="58" applyFont="1" applyFill="1" applyBorder="1" applyAlignment="1">
      <alignment horizontal="center" vertical="center"/>
      <protection/>
    </xf>
    <xf numFmtId="49" fontId="11" fillId="9" borderId="29" xfId="50" applyNumberFormat="1" applyFont="1" applyFill="1" applyBorder="1" applyAlignment="1">
      <alignment horizontal="center" vertical="center"/>
      <protection/>
    </xf>
    <xf numFmtId="49" fontId="11" fillId="9" borderId="14" xfId="50" applyNumberFormat="1" applyFont="1" applyFill="1" applyBorder="1" applyAlignment="1">
      <alignment horizontal="center" vertical="center"/>
      <protection/>
    </xf>
    <xf numFmtId="0" fontId="13" fillId="9" borderId="14" xfId="50" applyFont="1" applyFill="1" applyBorder="1" applyAlignment="1">
      <alignment horizontal="center" vertical="center"/>
      <protection/>
    </xf>
    <xf numFmtId="0" fontId="13" fillId="9" borderId="14" xfId="50" applyFont="1" applyFill="1" applyBorder="1" applyAlignment="1">
      <alignment vertical="center"/>
      <protection/>
    </xf>
    <xf numFmtId="165" fontId="13" fillId="9" borderId="14" xfId="57" applyNumberFormat="1" applyFont="1" applyFill="1" applyBorder="1" applyAlignment="1">
      <alignment horizontal="right" vertical="center"/>
      <protection/>
    </xf>
    <xf numFmtId="165" fontId="13" fillId="9" borderId="14" xfId="0" applyNumberFormat="1" applyFont="1" applyFill="1" applyBorder="1" applyAlignment="1">
      <alignment horizontal="right" vertical="center"/>
    </xf>
    <xf numFmtId="165" fontId="13" fillId="9" borderId="14" xfId="58" applyNumberFormat="1" applyFont="1" applyFill="1" applyBorder="1" applyAlignment="1">
      <alignment vertical="center"/>
      <protection/>
    </xf>
    <xf numFmtId="165" fontId="13" fillId="9" borderId="29" xfId="58" applyNumberFormat="1" applyFont="1" applyFill="1" applyBorder="1" applyAlignment="1">
      <alignment vertical="center"/>
      <protection/>
    </xf>
    <xf numFmtId="165" fontId="13" fillId="9" borderId="15" xfId="58" applyNumberFormat="1" applyFont="1" applyFill="1" applyBorder="1" applyAlignment="1">
      <alignment vertical="center"/>
      <protection/>
    </xf>
    <xf numFmtId="49" fontId="11" fillId="0" borderId="27" xfId="58" applyNumberFormat="1" applyFont="1" applyFill="1" applyBorder="1" applyAlignment="1">
      <alignment horizontal="center" vertical="center"/>
      <protection/>
    </xf>
    <xf numFmtId="4" fontId="11" fillId="0" borderId="33" xfId="58" applyNumberFormat="1" applyFont="1" applyFill="1" applyBorder="1" applyAlignment="1">
      <alignment vertical="center"/>
      <protection/>
    </xf>
    <xf numFmtId="4" fontId="11" fillId="0" borderId="38" xfId="58" applyNumberFormat="1" applyFont="1" applyFill="1" applyBorder="1" applyAlignment="1">
      <alignment vertical="center"/>
      <protection/>
    </xf>
    <xf numFmtId="49" fontId="13" fillId="0" borderId="39" xfId="58" applyNumberFormat="1" applyFont="1" applyFill="1" applyBorder="1" applyAlignment="1">
      <alignment horizontal="center" vertical="center"/>
      <protection/>
    </xf>
    <xf numFmtId="4" fontId="13" fillId="0" borderId="41" xfId="58" applyNumberFormat="1" applyFont="1" applyFill="1" applyBorder="1" applyAlignment="1">
      <alignment vertical="center"/>
      <protection/>
    </xf>
    <xf numFmtId="0" fontId="11" fillId="35" borderId="24" xfId="58" applyFont="1" applyFill="1" applyBorder="1" applyAlignment="1">
      <alignment horizontal="center" vertical="center"/>
      <protection/>
    </xf>
    <xf numFmtId="49" fontId="11" fillId="35" borderId="27" xfId="58" applyNumberFormat="1" applyFont="1" applyFill="1" applyBorder="1" applyAlignment="1">
      <alignment horizontal="center" vertical="center"/>
      <protection/>
    </xf>
    <xf numFmtId="49" fontId="11" fillId="35" borderId="25" xfId="58" applyNumberFormat="1" applyFont="1" applyFill="1" applyBorder="1" applyAlignment="1">
      <alignment horizontal="center" vertical="center"/>
      <protection/>
    </xf>
    <xf numFmtId="0" fontId="11" fillId="35" borderId="26" xfId="58" applyFont="1" applyFill="1" applyBorder="1" applyAlignment="1">
      <alignment horizontal="center" vertical="center"/>
      <protection/>
    </xf>
    <xf numFmtId="0" fontId="11" fillId="35" borderId="27" xfId="58" applyFont="1" applyFill="1" applyBorder="1" applyAlignment="1">
      <alignment horizontal="center" vertical="center"/>
      <protection/>
    </xf>
    <xf numFmtId="0" fontId="11" fillId="35" borderId="26" xfId="58" applyFont="1" applyFill="1" applyBorder="1" applyAlignment="1">
      <alignment vertical="center" wrapText="1"/>
      <protection/>
    </xf>
    <xf numFmtId="4" fontId="11" fillId="35" borderId="26" xfId="58" applyNumberFormat="1" applyFont="1" applyFill="1" applyBorder="1" applyAlignment="1">
      <alignment vertical="center"/>
      <protection/>
    </xf>
    <xf numFmtId="4" fontId="11" fillId="35" borderId="33" xfId="58" applyNumberFormat="1" applyFont="1" applyFill="1" applyBorder="1" applyAlignment="1">
      <alignment vertical="center"/>
      <protection/>
    </xf>
    <xf numFmtId="4" fontId="11" fillId="35" borderId="38" xfId="58" applyNumberFormat="1" applyFont="1" applyFill="1" applyBorder="1" applyAlignment="1">
      <alignment vertical="center"/>
      <protection/>
    </xf>
    <xf numFmtId="0" fontId="13" fillId="35" borderId="43" xfId="58" applyFont="1" applyFill="1" applyBorder="1" applyAlignment="1">
      <alignment horizontal="center" vertical="center"/>
      <protection/>
    </xf>
    <xf numFmtId="49" fontId="13" fillId="35" borderId="39" xfId="58" applyNumberFormat="1" applyFont="1" applyFill="1" applyBorder="1" applyAlignment="1">
      <alignment horizontal="center" vertical="center"/>
      <protection/>
    </xf>
    <xf numFmtId="49" fontId="13" fillId="35" borderId="44" xfId="58" applyNumberFormat="1" applyFont="1" applyFill="1" applyBorder="1" applyAlignment="1">
      <alignment horizontal="center" vertical="center"/>
      <protection/>
    </xf>
    <xf numFmtId="0" fontId="13" fillId="35" borderId="35" xfId="58" applyFont="1" applyFill="1" applyBorder="1" applyAlignment="1">
      <alignment horizontal="center" vertical="center"/>
      <protection/>
    </xf>
    <xf numFmtId="0" fontId="13" fillId="35" borderId="39" xfId="58" applyFont="1" applyFill="1" applyBorder="1" applyAlignment="1">
      <alignment horizontal="center" vertical="center"/>
      <protection/>
    </xf>
    <xf numFmtId="0" fontId="13" fillId="35" borderId="35" xfId="58" applyFont="1" applyFill="1" applyBorder="1" applyAlignment="1">
      <alignment vertical="center"/>
      <protection/>
    </xf>
    <xf numFmtId="4" fontId="13" fillId="35" borderId="35" xfId="58" applyNumberFormat="1" applyFont="1" applyFill="1" applyBorder="1" applyAlignment="1">
      <alignment vertical="center"/>
      <protection/>
    </xf>
    <xf numFmtId="4" fontId="13" fillId="35" borderId="41" xfId="58" applyNumberFormat="1" applyFont="1" applyFill="1" applyBorder="1" applyAlignment="1">
      <alignment vertical="center"/>
      <protection/>
    </xf>
    <xf numFmtId="4" fontId="11" fillId="25" borderId="26" xfId="58" applyNumberFormat="1" applyFont="1" applyFill="1" applyBorder="1" applyAlignment="1">
      <alignment vertical="center"/>
      <protection/>
    </xf>
    <xf numFmtId="4" fontId="11" fillId="25" borderId="33" xfId="58" applyNumberFormat="1" applyFont="1" applyFill="1" applyBorder="1" applyAlignment="1">
      <alignment vertical="center"/>
      <protection/>
    </xf>
    <xf numFmtId="4" fontId="11" fillId="25" borderId="38" xfId="58" applyNumberFormat="1" applyFont="1" applyFill="1" applyBorder="1" applyAlignment="1">
      <alignment vertical="center"/>
      <protection/>
    </xf>
    <xf numFmtId="4" fontId="13" fillId="25" borderId="35" xfId="58" applyNumberFormat="1" applyFont="1" applyFill="1" applyBorder="1" applyAlignment="1">
      <alignment vertical="center"/>
      <protection/>
    </xf>
    <xf numFmtId="4" fontId="13" fillId="25" borderId="41" xfId="58" applyNumberFormat="1" applyFont="1" applyFill="1" applyBorder="1" applyAlignment="1">
      <alignment vertical="center"/>
      <protection/>
    </xf>
    <xf numFmtId="4" fontId="13" fillId="0" borderId="11" xfId="58" applyNumberFormat="1" applyFont="1" applyFill="1" applyBorder="1" applyAlignment="1">
      <alignment horizontal="right" vertical="center"/>
      <protection/>
    </xf>
    <xf numFmtId="165" fontId="13" fillId="9" borderId="60" xfId="58" applyNumberFormat="1" applyFont="1" applyFill="1" applyBorder="1" applyAlignment="1">
      <alignment vertical="center"/>
      <protection/>
    </xf>
    <xf numFmtId="0" fontId="11" fillId="0" borderId="48" xfId="0" applyFont="1" applyFill="1" applyBorder="1" applyAlignment="1">
      <alignment vertical="center"/>
    </xf>
    <xf numFmtId="165" fontId="11" fillId="0" borderId="54" xfId="58" applyNumberFormat="1" applyFont="1" applyFill="1" applyBorder="1" applyAlignment="1">
      <alignment horizontal="right" vertical="center"/>
      <protection/>
    </xf>
    <xf numFmtId="165" fontId="13" fillId="0" borderId="48" xfId="0" applyNumberFormat="1" applyFont="1" applyFill="1" applyBorder="1" applyAlignment="1">
      <alignment horizontal="right" vertical="center"/>
    </xf>
    <xf numFmtId="165" fontId="11" fillId="0" borderId="50" xfId="50" applyNumberFormat="1" applyFont="1" applyFill="1" applyBorder="1" applyAlignment="1">
      <alignment horizontal="right" vertical="center"/>
      <protection/>
    </xf>
    <xf numFmtId="165" fontId="13" fillId="0" borderId="56" xfId="50" applyNumberFormat="1" applyFont="1" applyFill="1" applyBorder="1" applyAlignment="1">
      <alignment horizontal="right" vertical="center"/>
      <protection/>
    </xf>
    <xf numFmtId="165" fontId="13" fillId="0" borderId="73" xfId="50" applyNumberFormat="1" applyFont="1" applyFill="1" applyBorder="1" applyAlignment="1">
      <alignment horizontal="right" vertical="center"/>
      <protection/>
    </xf>
    <xf numFmtId="0" fontId="6" fillId="33" borderId="2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11" fillId="34" borderId="69" xfId="58" applyNumberFormat="1" applyFont="1" applyFill="1" applyBorder="1" applyAlignment="1">
      <alignment horizontal="center" vertical="center"/>
      <protection/>
    </xf>
    <xf numFmtId="49" fontId="11" fillId="34" borderId="74" xfId="58" applyNumberFormat="1" applyFont="1" applyFill="1" applyBorder="1" applyAlignment="1">
      <alignment horizontal="center" vertical="center"/>
      <protection/>
    </xf>
    <xf numFmtId="0" fontId="12" fillId="4" borderId="69" xfId="56" applyFont="1" applyFill="1" applyBorder="1" applyAlignment="1">
      <alignment horizontal="center" vertical="center"/>
      <protection/>
    </xf>
    <xf numFmtId="0" fontId="12" fillId="4" borderId="74" xfId="56" applyFont="1" applyFill="1" applyBorder="1" applyAlignment="1">
      <alignment horizontal="center" vertical="center"/>
      <protection/>
    </xf>
    <xf numFmtId="0" fontId="9" fillId="0" borderId="0" xfId="56" applyFont="1" applyAlignment="1">
      <alignment horizontal="center"/>
      <protection/>
    </xf>
    <xf numFmtId="0" fontId="10" fillId="0" borderId="0" xfId="51" applyFont="1" applyFill="1" applyAlignment="1">
      <alignment horizontal="center"/>
      <protection/>
    </xf>
    <xf numFmtId="0" fontId="10" fillId="0" borderId="0" xfId="53" applyFont="1" applyFill="1" applyAlignment="1">
      <alignment horizontal="center" vertical="center"/>
      <protection/>
    </xf>
    <xf numFmtId="4" fontId="0" fillId="0" borderId="0" xfId="58" applyNumberFormat="1" applyFont="1" applyAlignment="1">
      <alignment horizontal="left"/>
      <protection/>
    </xf>
    <xf numFmtId="0" fontId="0" fillId="0" borderId="0" xfId="0" applyAlignment="1">
      <alignment horizontal="left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čárky 3" xfId="36"/>
    <cellStyle name="čárky 3 2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11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_2. Rozpočet 2007 - tabulky" xfId="56"/>
    <cellStyle name="normální_Rozpis výdajů 03 bez PO 2 2" xfId="57"/>
    <cellStyle name="normální_Rozpis výdajů 03 bez PO 2 2 2" xfId="58"/>
    <cellStyle name="normální_Rozpis výdajů 03 bez PO_04 - OSMTVS" xfId="59"/>
    <cellStyle name="normální_Rozpis výdajů 03 bez PO_UR 2008 1-168 tisk" xfId="60"/>
    <cellStyle name="Followed Hyperlink" xfId="61"/>
    <cellStyle name="Poznámka" xfId="62"/>
    <cellStyle name="Percent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C1" sqref="C1:E1"/>
    </sheetView>
  </sheetViews>
  <sheetFormatPr defaultColWidth="9.140625" defaultRowHeight="12.75"/>
  <cols>
    <col min="1" max="1" width="36.57421875" style="0" bestFit="1" customWidth="1"/>
    <col min="2" max="2" width="7.28125" style="0" customWidth="1"/>
    <col min="3" max="3" width="13.8515625" style="0" customWidth="1"/>
    <col min="4" max="4" width="10.7109375" style="0" bestFit="1" customWidth="1"/>
    <col min="5" max="5" width="14.140625" style="0" customWidth="1"/>
    <col min="10" max="10" width="11.7109375" style="0" bestFit="1" customWidth="1"/>
  </cols>
  <sheetData>
    <row r="1" spans="3:5" ht="12.75">
      <c r="C1" s="503" t="s">
        <v>346</v>
      </c>
      <c r="D1" s="504"/>
      <c r="E1" s="504"/>
    </row>
    <row r="3" spans="1:5" ht="13.5" thickBot="1">
      <c r="A3" s="502" t="s">
        <v>60</v>
      </c>
      <c r="B3" s="502"/>
      <c r="C3" s="33"/>
      <c r="D3" s="33"/>
      <c r="E3" s="34" t="s">
        <v>0</v>
      </c>
    </row>
    <row r="4" spans="1:5" ht="24.75" thickBot="1">
      <c r="A4" s="30" t="s">
        <v>1</v>
      </c>
      <c r="B4" s="31" t="s">
        <v>2</v>
      </c>
      <c r="C4" s="32" t="s">
        <v>66</v>
      </c>
      <c r="D4" s="32" t="s">
        <v>344</v>
      </c>
      <c r="E4" s="32" t="s">
        <v>67</v>
      </c>
    </row>
    <row r="5" spans="1:5" ht="15" customHeight="1">
      <c r="A5" s="2" t="s">
        <v>3</v>
      </c>
      <c r="B5" s="29" t="s">
        <v>22</v>
      </c>
      <c r="C5" s="26">
        <f>C6+C7+C8</f>
        <v>3138639.83</v>
      </c>
      <c r="D5" s="26">
        <f>D6+D7+D8</f>
        <v>0</v>
      </c>
      <c r="E5" s="27">
        <f aca="true" t="shared" si="0" ref="E5:E26">C5+D5</f>
        <v>3138639.83</v>
      </c>
    </row>
    <row r="6" spans="1:10" ht="15" customHeight="1">
      <c r="A6" s="6" t="s">
        <v>28</v>
      </c>
      <c r="B6" s="7" t="s">
        <v>4</v>
      </c>
      <c r="C6" s="8">
        <v>2965582.22</v>
      </c>
      <c r="D6" s="9">
        <v>0</v>
      </c>
      <c r="E6" s="10">
        <f t="shared" si="0"/>
        <v>2965582.22</v>
      </c>
      <c r="J6" s="1"/>
    </row>
    <row r="7" spans="1:5" ht="15" customHeight="1">
      <c r="A7" s="6" t="s">
        <v>29</v>
      </c>
      <c r="B7" s="7" t="s">
        <v>5</v>
      </c>
      <c r="C7" s="8">
        <v>139016.09999999998</v>
      </c>
      <c r="D7" s="4">
        <v>0</v>
      </c>
      <c r="E7" s="10">
        <f t="shared" si="0"/>
        <v>139016.09999999998</v>
      </c>
    </row>
    <row r="8" spans="1:5" ht="15" customHeight="1">
      <c r="A8" s="6" t="s">
        <v>30</v>
      </c>
      <c r="B8" s="7" t="s">
        <v>6</v>
      </c>
      <c r="C8" s="8">
        <v>34041.509999999995</v>
      </c>
      <c r="D8" s="8">
        <v>0</v>
      </c>
      <c r="E8" s="10">
        <f t="shared" si="0"/>
        <v>34041.509999999995</v>
      </c>
    </row>
    <row r="9" spans="1:5" ht="15" customHeight="1">
      <c r="A9" s="12" t="s">
        <v>24</v>
      </c>
      <c r="B9" s="7" t="s">
        <v>7</v>
      </c>
      <c r="C9" s="13">
        <f>C10+C16</f>
        <v>6048554.550000001</v>
      </c>
      <c r="D9" s="13">
        <f>D10+D16</f>
        <v>0</v>
      </c>
      <c r="E9" s="14">
        <f t="shared" si="0"/>
        <v>6048554.550000001</v>
      </c>
    </row>
    <row r="10" spans="1:5" ht="15" customHeight="1">
      <c r="A10" s="6" t="s">
        <v>31</v>
      </c>
      <c r="B10" s="7" t="s">
        <v>8</v>
      </c>
      <c r="C10" s="8">
        <f>C11+C12+C14+C15+C13</f>
        <v>5845333.040000001</v>
      </c>
      <c r="D10" s="8">
        <f>D11+D12+D14+D15</f>
        <v>0</v>
      </c>
      <c r="E10" s="11">
        <f t="shared" si="0"/>
        <v>5845333.040000001</v>
      </c>
    </row>
    <row r="11" spans="1:5" ht="15" customHeight="1">
      <c r="A11" s="6" t="s">
        <v>32</v>
      </c>
      <c r="B11" s="7" t="s">
        <v>9</v>
      </c>
      <c r="C11" s="8">
        <v>70970.2</v>
      </c>
      <c r="D11" s="8">
        <v>0</v>
      </c>
      <c r="E11" s="11">
        <f t="shared" si="0"/>
        <v>70970.2</v>
      </c>
    </row>
    <row r="12" spans="1:5" ht="15" customHeight="1">
      <c r="A12" s="6" t="s">
        <v>33</v>
      </c>
      <c r="B12" s="7" t="s">
        <v>8</v>
      </c>
      <c r="C12" s="8">
        <v>5747293.53</v>
      </c>
      <c r="D12" s="8">
        <v>0</v>
      </c>
      <c r="E12" s="11">
        <f t="shared" si="0"/>
        <v>5747293.53</v>
      </c>
    </row>
    <row r="13" spans="1:5" ht="15" customHeight="1">
      <c r="A13" s="6" t="s">
        <v>34</v>
      </c>
      <c r="B13" s="7">
        <v>4123</v>
      </c>
      <c r="C13" s="8">
        <v>0</v>
      </c>
      <c r="D13" s="8">
        <v>0</v>
      </c>
      <c r="E13" s="11">
        <f>SUM(C13:D13)</f>
        <v>0</v>
      </c>
    </row>
    <row r="14" spans="1:5" ht="15" customHeight="1">
      <c r="A14" s="6" t="s">
        <v>35</v>
      </c>
      <c r="B14" s="7" t="s">
        <v>25</v>
      </c>
      <c r="C14" s="8">
        <v>716.19</v>
      </c>
      <c r="D14" s="8">
        <v>0</v>
      </c>
      <c r="E14" s="11">
        <f>SUM(C14:D14)</f>
        <v>716.19</v>
      </c>
    </row>
    <row r="15" spans="1:5" ht="15" customHeight="1">
      <c r="A15" s="6" t="s">
        <v>36</v>
      </c>
      <c r="B15" s="7">
        <v>4121</v>
      </c>
      <c r="C15" s="8">
        <v>26353.12</v>
      </c>
      <c r="D15" s="8">
        <v>0</v>
      </c>
      <c r="E15" s="11">
        <f>SUM(C15:D15)</f>
        <v>26353.12</v>
      </c>
    </row>
    <row r="16" spans="1:5" ht="15" customHeight="1">
      <c r="A16" s="6" t="s">
        <v>37</v>
      </c>
      <c r="B16" s="7" t="s">
        <v>26</v>
      </c>
      <c r="C16" s="8">
        <f>C17+C18+C19+C20</f>
        <v>203221.50999999998</v>
      </c>
      <c r="D16" s="8">
        <f>D17+D19+D20</f>
        <v>0</v>
      </c>
      <c r="E16" s="11">
        <f t="shared" si="0"/>
        <v>203221.50999999998</v>
      </c>
    </row>
    <row r="17" spans="1:5" ht="15" customHeight="1">
      <c r="A17" s="6" t="s">
        <v>59</v>
      </c>
      <c r="B17" s="7" t="s">
        <v>10</v>
      </c>
      <c r="C17" s="8">
        <v>198009.99</v>
      </c>
      <c r="D17" s="8">
        <v>0</v>
      </c>
      <c r="E17" s="11">
        <f t="shared" si="0"/>
        <v>198009.99</v>
      </c>
    </row>
    <row r="18" spans="1:5" ht="15" customHeight="1">
      <c r="A18" s="6" t="s">
        <v>38</v>
      </c>
      <c r="B18" s="7">
        <v>4223</v>
      </c>
      <c r="C18" s="8">
        <v>0</v>
      </c>
      <c r="D18" s="8">
        <v>0</v>
      </c>
      <c r="E18" s="11">
        <f>SUM(C18:D18)</f>
        <v>0</v>
      </c>
    </row>
    <row r="19" spans="1:5" ht="15" customHeight="1">
      <c r="A19" s="6" t="s">
        <v>39</v>
      </c>
      <c r="B19" s="7" t="s">
        <v>27</v>
      </c>
      <c r="C19" s="8">
        <v>3340.55</v>
      </c>
      <c r="D19" s="8">
        <v>0</v>
      </c>
      <c r="E19" s="11">
        <f>SUM(C19:D19)</f>
        <v>3340.55</v>
      </c>
    </row>
    <row r="20" spans="1:5" ht="15" customHeight="1">
      <c r="A20" s="6" t="s">
        <v>40</v>
      </c>
      <c r="B20" s="7">
        <v>4221</v>
      </c>
      <c r="C20" s="8">
        <v>1870.97</v>
      </c>
      <c r="D20" s="8">
        <v>0</v>
      </c>
      <c r="E20" s="11">
        <f>SUM(C20:D20)</f>
        <v>1870.97</v>
      </c>
    </row>
    <row r="21" spans="1:5" ht="15" customHeight="1">
      <c r="A21" s="12" t="s">
        <v>11</v>
      </c>
      <c r="B21" s="15" t="s">
        <v>23</v>
      </c>
      <c r="C21" s="13">
        <f>C5+C9</f>
        <v>9187194.38</v>
      </c>
      <c r="D21" s="13">
        <f>D5+D9</f>
        <v>0</v>
      </c>
      <c r="E21" s="14">
        <f t="shared" si="0"/>
        <v>9187194.38</v>
      </c>
    </row>
    <row r="22" spans="1:5" ht="15" customHeight="1">
      <c r="A22" s="12" t="s">
        <v>12</v>
      </c>
      <c r="B22" s="15" t="s">
        <v>13</v>
      </c>
      <c r="C22" s="13">
        <f>SUM(C23:C25)</f>
        <v>1951508.7400000002</v>
      </c>
      <c r="D22" s="13">
        <f>SUM(D23:D25)</f>
        <v>0</v>
      </c>
      <c r="E22" s="14">
        <f t="shared" si="0"/>
        <v>1951508.7400000002</v>
      </c>
    </row>
    <row r="23" spans="1:5" ht="15" customHeight="1">
      <c r="A23" s="6" t="s">
        <v>64</v>
      </c>
      <c r="B23" s="7" t="s">
        <v>14</v>
      </c>
      <c r="C23" s="8">
        <v>111779.24</v>
      </c>
      <c r="D23" s="8">
        <v>0</v>
      </c>
      <c r="E23" s="11">
        <f t="shared" si="0"/>
        <v>111779.24</v>
      </c>
    </row>
    <row r="24" spans="1:5" ht="15" customHeight="1">
      <c r="A24" s="6" t="s">
        <v>65</v>
      </c>
      <c r="B24" s="7">
        <v>8115</v>
      </c>
      <c r="C24" s="8">
        <v>1986604.5</v>
      </c>
      <c r="D24" s="8">
        <v>0</v>
      </c>
      <c r="E24" s="11">
        <f>SUM(C24:D24)</f>
        <v>1986604.5</v>
      </c>
    </row>
    <row r="25" spans="1:5" ht="15" customHeight="1" thickBot="1">
      <c r="A25" s="16" t="s">
        <v>58</v>
      </c>
      <c r="B25" s="17">
        <v>-8124</v>
      </c>
      <c r="C25" s="18">
        <v>-146875</v>
      </c>
      <c r="D25" s="18">
        <v>0</v>
      </c>
      <c r="E25" s="19">
        <f>C25+D25</f>
        <v>-146875</v>
      </c>
    </row>
    <row r="26" spans="1:5" ht="15" customHeight="1" thickBot="1">
      <c r="A26" s="20" t="s">
        <v>21</v>
      </c>
      <c r="B26" s="21"/>
      <c r="C26" s="22">
        <f>C5+C9+C22</f>
        <v>11138703.120000001</v>
      </c>
      <c r="D26" s="22">
        <f>D21+D22</f>
        <v>0</v>
      </c>
      <c r="E26" s="23">
        <f t="shared" si="0"/>
        <v>11138703.120000001</v>
      </c>
    </row>
    <row r="27" spans="1:5" ht="13.5" thickBot="1">
      <c r="A27" s="502" t="s">
        <v>61</v>
      </c>
      <c r="B27" s="502"/>
      <c r="C27" s="35"/>
      <c r="D27" s="35"/>
      <c r="E27" s="36" t="s">
        <v>0</v>
      </c>
    </row>
    <row r="28" spans="1:5" ht="24.75" thickBot="1">
      <c r="A28" s="30" t="s">
        <v>15</v>
      </c>
      <c r="B28" s="31" t="s">
        <v>16</v>
      </c>
      <c r="C28" s="32" t="s">
        <v>63</v>
      </c>
      <c r="D28" s="32" t="s">
        <v>344</v>
      </c>
      <c r="E28" s="32" t="s">
        <v>62</v>
      </c>
    </row>
    <row r="29" spans="1:5" ht="15" customHeight="1">
      <c r="A29" s="24" t="s">
        <v>41</v>
      </c>
      <c r="B29" s="3" t="s">
        <v>17</v>
      </c>
      <c r="C29" s="4">
        <v>31838.7</v>
      </c>
      <c r="D29" s="4">
        <v>0</v>
      </c>
      <c r="E29" s="5">
        <f>C29+D29</f>
        <v>31838.7</v>
      </c>
    </row>
    <row r="30" spans="1:5" ht="15" customHeight="1">
      <c r="A30" s="25" t="s">
        <v>42</v>
      </c>
      <c r="B30" s="7" t="s">
        <v>17</v>
      </c>
      <c r="C30" s="8">
        <v>294461.07</v>
      </c>
      <c r="D30" s="4">
        <v>0</v>
      </c>
      <c r="E30" s="5">
        <f aca="true" t="shared" si="1" ref="E30:E45">C30+D30</f>
        <v>294461.07</v>
      </c>
    </row>
    <row r="31" spans="1:5" ht="15" customHeight="1">
      <c r="A31" s="25" t="s">
        <v>43</v>
      </c>
      <c r="B31" s="7" t="s">
        <v>19</v>
      </c>
      <c r="C31" s="8">
        <v>227731.85</v>
      </c>
      <c r="D31" s="4">
        <v>0</v>
      </c>
      <c r="E31" s="5">
        <f>SUM(C31:D31)</f>
        <v>227731.85</v>
      </c>
    </row>
    <row r="32" spans="1:5" ht="15" customHeight="1">
      <c r="A32" s="25" t="s">
        <v>44</v>
      </c>
      <c r="B32" s="7" t="s">
        <v>17</v>
      </c>
      <c r="C32" s="8">
        <v>1031586.96</v>
      </c>
      <c r="D32" s="4">
        <v>0</v>
      </c>
      <c r="E32" s="5">
        <f t="shared" si="1"/>
        <v>1031586.96</v>
      </c>
    </row>
    <row r="33" spans="1:5" ht="15" customHeight="1">
      <c r="A33" s="25" t="s">
        <v>45</v>
      </c>
      <c r="B33" s="7" t="s">
        <v>17</v>
      </c>
      <c r="C33" s="8">
        <v>953166.1400000001</v>
      </c>
      <c r="D33" s="4">
        <v>0</v>
      </c>
      <c r="E33" s="5">
        <f t="shared" si="1"/>
        <v>953166.1400000001</v>
      </c>
    </row>
    <row r="34" spans="1:5" ht="15" customHeight="1">
      <c r="A34" s="25" t="s">
        <v>46</v>
      </c>
      <c r="B34" s="7" t="s">
        <v>17</v>
      </c>
      <c r="C34" s="8">
        <v>4849135.94</v>
      </c>
      <c r="D34" s="4">
        <v>0</v>
      </c>
      <c r="E34" s="5">
        <f>C34+D34</f>
        <v>4849135.94</v>
      </c>
    </row>
    <row r="35" spans="1:5" ht="15" customHeight="1">
      <c r="A35" s="25" t="s">
        <v>47</v>
      </c>
      <c r="B35" s="7" t="s">
        <v>19</v>
      </c>
      <c r="C35" s="8">
        <v>808663.0400000003</v>
      </c>
      <c r="D35" s="4">
        <v>0</v>
      </c>
      <c r="E35" s="5">
        <f t="shared" si="1"/>
        <v>808663.0400000003</v>
      </c>
    </row>
    <row r="36" spans="1:5" ht="15" customHeight="1">
      <c r="A36" s="25" t="s">
        <v>48</v>
      </c>
      <c r="B36" s="7" t="s">
        <v>17</v>
      </c>
      <c r="C36" s="8">
        <v>128987.12</v>
      </c>
      <c r="D36" s="4">
        <v>0</v>
      </c>
      <c r="E36" s="5">
        <f t="shared" si="1"/>
        <v>128987.12</v>
      </c>
    </row>
    <row r="37" spans="1:5" ht="15" customHeight="1">
      <c r="A37" s="25" t="s">
        <v>49</v>
      </c>
      <c r="B37" s="7" t="s">
        <v>19</v>
      </c>
      <c r="C37" s="8">
        <v>1022106.6000000001</v>
      </c>
      <c r="D37" s="4">
        <v>0</v>
      </c>
      <c r="E37" s="5">
        <f t="shared" si="1"/>
        <v>1022106.6000000001</v>
      </c>
    </row>
    <row r="38" spans="1:5" ht="15" customHeight="1">
      <c r="A38" s="25" t="s">
        <v>50</v>
      </c>
      <c r="B38" s="7" t="s">
        <v>18</v>
      </c>
      <c r="C38" s="8">
        <v>0</v>
      </c>
      <c r="D38" s="4">
        <v>0</v>
      </c>
      <c r="E38" s="5">
        <f t="shared" si="1"/>
        <v>0</v>
      </c>
    </row>
    <row r="39" spans="1:5" ht="15" customHeight="1">
      <c r="A39" s="25" t="s">
        <v>51</v>
      </c>
      <c r="B39" s="7" t="s">
        <v>19</v>
      </c>
      <c r="C39" s="8">
        <v>1494360.04</v>
      </c>
      <c r="D39" s="4">
        <v>0</v>
      </c>
      <c r="E39" s="5">
        <f t="shared" si="1"/>
        <v>1494360.04</v>
      </c>
    </row>
    <row r="40" spans="1:5" ht="15" customHeight="1">
      <c r="A40" s="25" t="s">
        <v>52</v>
      </c>
      <c r="B40" s="7" t="s">
        <v>19</v>
      </c>
      <c r="C40" s="8">
        <v>15500</v>
      </c>
      <c r="D40" s="4">
        <v>0</v>
      </c>
      <c r="E40" s="5">
        <f t="shared" si="1"/>
        <v>15500</v>
      </c>
    </row>
    <row r="41" spans="1:5" ht="15" customHeight="1">
      <c r="A41" s="25" t="s">
        <v>53</v>
      </c>
      <c r="B41" s="7" t="s">
        <v>17</v>
      </c>
      <c r="C41" s="8">
        <v>11008.82</v>
      </c>
      <c r="D41" s="4">
        <v>0</v>
      </c>
      <c r="E41" s="5">
        <f t="shared" si="1"/>
        <v>11008.82</v>
      </c>
    </row>
    <row r="42" spans="1:5" ht="15" customHeight="1">
      <c r="A42" s="25" t="s">
        <v>54</v>
      </c>
      <c r="B42" s="7" t="s">
        <v>19</v>
      </c>
      <c r="C42" s="8">
        <v>166413.18</v>
      </c>
      <c r="D42" s="4">
        <v>0</v>
      </c>
      <c r="E42" s="5">
        <f>C42+D42</f>
        <v>166413.18</v>
      </c>
    </row>
    <row r="43" spans="1:5" ht="15" customHeight="1">
      <c r="A43" s="25" t="s">
        <v>55</v>
      </c>
      <c r="B43" s="7" t="s">
        <v>19</v>
      </c>
      <c r="C43" s="8">
        <v>12363.960000000001</v>
      </c>
      <c r="D43" s="4">
        <v>0</v>
      </c>
      <c r="E43" s="5">
        <f t="shared" si="1"/>
        <v>12363.960000000001</v>
      </c>
    </row>
    <row r="44" spans="1:5" ht="15" customHeight="1">
      <c r="A44" s="25" t="s">
        <v>56</v>
      </c>
      <c r="B44" s="7" t="s">
        <v>19</v>
      </c>
      <c r="C44" s="8">
        <v>86065.55</v>
      </c>
      <c r="D44" s="4">
        <v>0</v>
      </c>
      <c r="E44" s="5">
        <f t="shared" si="1"/>
        <v>86065.55</v>
      </c>
    </row>
    <row r="45" spans="1:5" ht="15" customHeight="1" thickBot="1">
      <c r="A45" s="25" t="s">
        <v>57</v>
      </c>
      <c r="B45" s="7" t="s">
        <v>19</v>
      </c>
      <c r="C45" s="8">
        <v>5314.15</v>
      </c>
      <c r="D45" s="4">
        <v>0</v>
      </c>
      <c r="E45" s="5">
        <f t="shared" si="1"/>
        <v>5314.15</v>
      </c>
    </row>
    <row r="46" spans="1:7" ht="15" customHeight="1" thickBot="1">
      <c r="A46" s="28" t="s">
        <v>20</v>
      </c>
      <c r="B46" s="21"/>
      <c r="C46" s="22">
        <f>C29+C30+C32+C33+C34+C35+C36+C37+C38+C39+C40+C41+C42+C43+C44+C45+C31</f>
        <v>11138703.120000001</v>
      </c>
      <c r="D46" s="22">
        <f>SUM(D29:D45)</f>
        <v>0</v>
      </c>
      <c r="E46" s="23">
        <f>SUM(E29:E45)</f>
        <v>11138703.120000003</v>
      </c>
      <c r="G46" s="1"/>
    </row>
    <row r="47" spans="3:5" ht="12.75">
      <c r="C47" s="1"/>
      <c r="E47" s="1"/>
    </row>
    <row r="48" ht="12.75">
      <c r="C48" s="1"/>
    </row>
    <row r="49" ht="12.75">
      <c r="C49" s="1"/>
    </row>
  </sheetData>
  <sheetProtection/>
  <mergeCells count="3">
    <mergeCell ref="A3:B3"/>
    <mergeCell ref="A27:B27"/>
    <mergeCell ref="C1:E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2"/>
  <sheetViews>
    <sheetView tabSelected="1" zoomScalePageLayoutView="0" workbookViewId="0" topLeftCell="A1">
      <selection activeCell="R11" sqref="R11"/>
    </sheetView>
  </sheetViews>
  <sheetFormatPr defaultColWidth="9.140625" defaultRowHeight="12.75"/>
  <cols>
    <col min="1" max="1" width="3.00390625" style="0" customWidth="1"/>
    <col min="2" max="2" width="7.140625" style="0" customWidth="1"/>
    <col min="3" max="3" width="5.28125" style="0" customWidth="1"/>
    <col min="4" max="5" width="5.7109375" style="0" customWidth="1"/>
    <col min="6" max="6" width="56.7109375" style="0" customWidth="1"/>
    <col min="7" max="7" width="8.8515625" style="0" customWidth="1"/>
    <col min="8" max="8" width="9.421875" style="0" hidden="1" customWidth="1"/>
    <col min="9" max="9" width="8.140625" style="0" hidden="1" customWidth="1"/>
    <col min="10" max="10" width="9.421875" style="0" hidden="1" customWidth="1"/>
    <col min="11" max="11" width="9.28125" style="0" hidden="1" customWidth="1"/>
    <col min="12" max="12" width="9.7109375" style="0" customWidth="1"/>
    <col min="13" max="13" width="9.28125" style="0" customWidth="1"/>
    <col min="14" max="14" width="10.00390625" style="0" customWidth="1"/>
  </cols>
  <sheetData>
    <row r="1" spans="1:14" ht="12.75">
      <c r="A1" s="37"/>
      <c r="B1" s="37"/>
      <c r="C1" s="37"/>
      <c r="D1" s="37"/>
      <c r="E1" s="37"/>
      <c r="F1" s="37"/>
      <c r="G1" s="512" t="s">
        <v>347</v>
      </c>
      <c r="H1" s="513"/>
      <c r="I1" s="513"/>
      <c r="J1" s="513"/>
      <c r="K1" s="513"/>
      <c r="L1" s="513"/>
      <c r="M1" s="504"/>
      <c r="N1" s="504"/>
    </row>
    <row r="2" spans="1:10" ht="12.75">
      <c r="A2" s="37"/>
      <c r="B2" s="37"/>
      <c r="C2" s="37"/>
      <c r="D2" s="37"/>
      <c r="E2" s="37"/>
      <c r="F2" s="37"/>
      <c r="G2" s="38"/>
      <c r="H2" s="38"/>
      <c r="I2" s="38"/>
      <c r="J2" s="37"/>
    </row>
    <row r="3" spans="1:10" ht="18">
      <c r="A3" s="509" t="s">
        <v>345</v>
      </c>
      <c r="B3" s="509"/>
      <c r="C3" s="509"/>
      <c r="D3" s="509"/>
      <c r="E3" s="509"/>
      <c r="F3" s="509"/>
      <c r="G3" s="509"/>
      <c r="H3" s="509"/>
      <c r="I3" s="509"/>
      <c r="J3" s="509"/>
    </row>
    <row r="4" spans="1:10" ht="15.75">
      <c r="A4" s="510" t="s">
        <v>331</v>
      </c>
      <c r="B4" s="510"/>
      <c r="C4" s="510"/>
      <c r="D4" s="510"/>
      <c r="E4" s="510"/>
      <c r="F4" s="510"/>
      <c r="G4" s="510"/>
      <c r="H4" s="510"/>
      <c r="I4" s="510"/>
      <c r="J4" s="510"/>
    </row>
    <row r="6" spans="1:10" ht="15.75">
      <c r="A6" s="511" t="s">
        <v>332</v>
      </c>
      <c r="B6" s="511"/>
      <c r="C6" s="511"/>
      <c r="D6" s="511"/>
      <c r="E6" s="511"/>
      <c r="F6" s="511"/>
      <c r="G6" s="511"/>
      <c r="H6" s="511"/>
      <c r="I6" s="511"/>
      <c r="J6" s="511"/>
    </row>
    <row r="7" spans="1:13" ht="16.5" thickBot="1">
      <c r="A7" s="39"/>
      <c r="B7" s="39"/>
      <c r="C7" s="39"/>
      <c r="D7" s="39"/>
      <c r="E7" s="39"/>
      <c r="F7" s="39"/>
      <c r="G7" s="39"/>
      <c r="H7" s="39"/>
      <c r="I7" s="40"/>
      <c r="J7" s="41"/>
      <c r="K7" s="153" t="s">
        <v>146</v>
      </c>
      <c r="M7" s="153" t="s">
        <v>146</v>
      </c>
    </row>
    <row r="8" spans="1:14" ht="23.25" thickBot="1">
      <c r="A8" s="42" t="s">
        <v>68</v>
      </c>
      <c r="B8" s="507" t="s">
        <v>69</v>
      </c>
      <c r="C8" s="508"/>
      <c r="D8" s="43" t="s">
        <v>70</v>
      </c>
      <c r="E8" s="44" t="s">
        <v>16</v>
      </c>
      <c r="F8" s="45" t="s">
        <v>71</v>
      </c>
      <c r="G8" s="226" t="s">
        <v>63</v>
      </c>
      <c r="H8" s="46" t="s">
        <v>72</v>
      </c>
      <c r="I8" s="47" t="s">
        <v>73</v>
      </c>
      <c r="J8" s="226" t="s">
        <v>72</v>
      </c>
      <c r="K8" s="399" t="s">
        <v>329</v>
      </c>
      <c r="L8" s="48" t="s">
        <v>72</v>
      </c>
      <c r="M8" s="399" t="s">
        <v>344</v>
      </c>
      <c r="N8" s="48" t="s">
        <v>330</v>
      </c>
    </row>
    <row r="9" spans="1:14" ht="13.5" thickBot="1">
      <c r="A9" s="49" t="s">
        <v>74</v>
      </c>
      <c r="B9" s="505" t="s">
        <v>75</v>
      </c>
      <c r="C9" s="506"/>
      <c r="D9" s="50" t="s">
        <v>75</v>
      </c>
      <c r="E9" s="51" t="s">
        <v>75</v>
      </c>
      <c r="F9" s="52" t="s">
        <v>76</v>
      </c>
      <c r="G9" s="397">
        <v>15030</v>
      </c>
      <c r="H9" s="53">
        <v>631160.723</v>
      </c>
      <c r="I9" s="53">
        <v>0</v>
      </c>
      <c r="J9" s="412">
        <f>H9+I9</f>
        <v>631160.723</v>
      </c>
      <c r="K9" s="397">
        <v>0</v>
      </c>
      <c r="L9" s="54">
        <f>J9+K9</f>
        <v>631160.723</v>
      </c>
      <c r="M9" s="397">
        <v>0</v>
      </c>
      <c r="N9" s="54">
        <f>L9+M9</f>
        <v>631160.723</v>
      </c>
    </row>
    <row r="10" spans="1:14" ht="12.75">
      <c r="A10" s="55" t="s">
        <v>74</v>
      </c>
      <c r="B10" s="420" t="s">
        <v>77</v>
      </c>
      <c r="C10" s="56" t="s">
        <v>78</v>
      </c>
      <c r="D10" s="57" t="s">
        <v>75</v>
      </c>
      <c r="E10" s="58" t="s">
        <v>75</v>
      </c>
      <c r="F10" s="59" t="s">
        <v>79</v>
      </c>
      <c r="G10" s="61">
        <v>3800</v>
      </c>
      <c r="H10" s="61">
        <v>4100</v>
      </c>
      <c r="I10" s="61">
        <f>I11+I12</f>
        <v>0</v>
      </c>
      <c r="J10" s="61">
        <f>H10+I10</f>
        <v>4100</v>
      </c>
      <c r="K10" s="396">
        <v>0</v>
      </c>
      <c r="L10" s="62">
        <f>J10+K10</f>
        <v>4100</v>
      </c>
      <c r="M10" s="396">
        <v>0</v>
      </c>
      <c r="N10" s="62">
        <f>L10+M10</f>
        <v>4100</v>
      </c>
    </row>
    <row r="11" spans="1:14" ht="12.75">
      <c r="A11" s="63"/>
      <c r="B11" s="421"/>
      <c r="C11" s="64"/>
      <c r="D11" s="65">
        <v>4349</v>
      </c>
      <c r="E11" s="66">
        <v>5222</v>
      </c>
      <c r="F11" s="67" t="s">
        <v>80</v>
      </c>
      <c r="G11" s="68">
        <v>3800</v>
      </c>
      <c r="H11" s="68">
        <v>0</v>
      </c>
      <c r="I11" s="68">
        <v>0</v>
      </c>
      <c r="J11" s="68">
        <f>I11+H11</f>
        <v>0</v>
      </c>
      <c r="K11" s="206">
        <v>0</v>
      </c>
      <c r="L11" s="69">
        <f>K11+J11</f>
        <v>0</v>
      </c>
      <c r="M11" s="206">
        <v>0</v>
      </c>
      <c r="N11" s="69">
        <f>M11+L11</f>
        <v>0</v>
      </c>
    </row>
    <row r="12" spans="1:14" ht="13.5" thickBot="1">
      <c r="A12" s="70"/>
      <c r="B12" s="422" t="s">
        <v>81</v>
      </c>
      <c r="C12" s="71" t="s">
        <v>78</v>
      </c>
      <c r="D12" s="72">
        <v>4349</v>
      </c>
      <c r="E12" s="73" t="s">
        <v>82</v>
      </c>
      <c r="F12" s="74" t="s">
        <v>83</v>
      </c>
      <c r="G12" s="229">
        <v>0</v>
      </c>
      <c r="H12" s="75">
        <v>4100</v>
      </c>
      <c r="I12" s="76">
        <v>0</v>
      </c>
      <c r="J12" s="75">
        <f>H12+I12</f>
        <v>4100</v>
      </c>
      <c r="K12" s="207">
        <v>0</v>
      </c>
      <c r="L12" s="77">
        <f>J12+K12</f>
        <v>4100</v>
      </c>
      <c r="M12" s="207">
        <v>0</v>
      </c>
      <c r="N12" s="77">
        <f>L12+M12</f>
        <v>4100</v>
      </c>
    </row>
    <row r="13" spans="1:14" ht="12.75">
      <c r="A13" s="55" t="s">
        <v>74</v>
      </c>
      <c r="B13" s="423" t="s">
        <v>84</v>
      </c>
      <c r="C13" s="78" t="s">
        <v>78</v>
      </c>
      <c r="D13" s="79" t="s">
        <v>75</v>
      </c>
      <c r="E13" s="79" t="s">
        <v>75</v>
      </c>
      <c r="F13" s="80" t="s">
        <v>85</v>
      </c>
      <c r="G13" s="227">
        <v>0</v>
      </c>
      <c r="H13" s="81">
        <v>234.897</v>
      </c>
      <c r="I13" s="82">
        <v>0</v>
      </c>
      <c r="J13" s="90">
        <f>H13+I13</f>
        <v>234.897</v>
      </c>
      <c r="K13" s="400">
        <v>0</v>
      </c>
      <c r="L13" s="83">
        <f>J13+K13</f>
        <v>234.897</v>
      </c>
      <c r="M13" s="400">
        <v>0</v>
      </c>
      <c r="N13" s="83">
        <f>L13+M13</f>
        <v>234.897</v>
      </c>
    </row>
    <row r="14" spans="1:14" ht="13.5" thickBot="1">
      <c r="A14" s="99"/>
      <c r="B14" s="424"/>
      <c r="C14" s="84"/>
      <c r="D14" s="85">
        <v>4349</v>
      </c>
      <c r="E14" s="86">
        <v>6322</v>
      </c>
      <c r="F14" s="87" t="s">
        <v>86</v>
      </c>
      <c r="G14" s="234">
        <v>0</v>
      </c>
      <c r="H14" s="88">
        <v>234.897</v>
      </c>
      <c r="I14" s="76">
        <v>0</v>
      </c>
      <c r="J14" s="76">
        <f>H14+I14</f>
        <v>234.897</v>
      </c>
      <c r="K14" s="207">
        <v>0</v>
      </c>
      <c r="L14" s="89">
        <f>J14+K14</f>
        <v>234.897</v>
      </c>
      <c r="M14" s="207">
        <v>0</v>
      </c>
      <c r="N14" s="89">
        <f>L14+M14</f>
        <v>234.897</v>
      </c>
    </row>
    <row r="15" spans="1:14" ht="12.75">
      <c r="A15" s="55" t="s">
        <v>74</v>
      </c>
      <c r="B15" s="423" t="s">
        <v>87</v>
      </c>
      <c r="C15" s="78" t="s">
        <v>78</v>
      </c>
      <c r="D15" s="79" t="s">
        <v>75</v>
      </c>
      <c r="E15" s="79" t="s">
        <v>75</v>
      </c>
      <c r="F15" s="80" t="s">
        <v>88</v>
      </c>
      <c r="G15" s="227">
        <v>0</v>
      </c>
      <c r="H15" s="81">
        <v>589.424</v>
      </c>
      <c r="I15" s="90">
        <v>0</v>
      </c>
      <c r="J15" s="90">
        <f>H15+I15</f>
        <v>589.424</v>
      </c>
      <c r="K15" s="395">
        <v>0</v>
      </c>
      <c r="L15" s="83">
        <f>J15+K15</f>
        <v>589.424</v>
      </c>
      <c r="M15" s="395">
        <v>0</v>
      </c>
      <c r="N15" s="83">
        <f>L15+M15</f>
        <v>589.424</v>
      </c>
    </row>
    <row r="16" spans="1:14" ht="13.5" thickBot="1">
      <c r="A16" s="99"/>
      <c r="B16" s="424"/>
      <c r="C16" s="84"/>
      <c r="D16" s="85">
        <v>4349</v>
      </c>
      <c r="E16" s="86">
        <v>6322</v>
      </c>
      <c r="F16" s="87" t="s">
        <v>86</v>
      </c>
      <c r="G16" s="230">
        <v>0</v>
      </c>
      <c r="H16" s="88">
        <v>589.424</v>
      </c>
      <c r="I16" s="76">
        <v>0</v>
      </c>
      <c r="J16" s="76">
        <f>H16+I16</f>
        <v>589.424</v>
      </c>
      <c r="K16" s="207">
        <v>0</v>
      </c>
      <c r="L16" s="89">
        <f>J16+K16</f>
        <v>589.424</v>
      </c>
      <c r="M16" s="207">
        <v>0</v>
      </c>
      <c r="N16" s="89">
        <f>L16+M16</f>
        <v>589.424</v>
      </c>
    </row>
    <row r="17" spans="1:14" ht="27.75" customHeight="1">
      <c r="A17" s="55" t="s">
        <v>74</v>
      </c>
      <c r="B17" s="420" t="s">
        <v>89</v>
      </c>
      <c r="C17" s="56" t="s">
        <v>78</v>
      </c>
      <c r="D17" s="57" t="s">
        <v>75</v>
      </c>
      <c r="E17" s="58" t="s">
        <v>75</v>
      </c>
      <c r="F17" s="91" t="s">
        <v>90</v>
      </c>
      <c r="G17" s="61">
        <v>1000</v>
      </c>
      <c r="H17" s="61">
        <v>679.5</v>
      </c>
      <c r="I17" s="92">
        <v>0</v>
      </c>
      <c r="J17" s="90">
        <v>649.5</v>
      </c>
      <c r="K17" s="398">
        <v>0</v>
      </c>
      <c r="L17" s="83">
        <v>348</v>
      </c>
      <c r="M17" s="398">
        <v>0</v>
      </c>
      <c r="N17" s="83">
        <v>348</v>
      </c>
    </row>
    <row r="18" spans="1:14" ht="13.5" thickBot="1">
      <c r="A18" s="93"/>
      <c r="B18" s="425"/>
      <c r="C18" s="94"/>
      <c r="D18" s="85">
        <v>4359</v>
      </c>
      <c r="E18" s="86">
        <v>5222</v>
      </c>
      <c r="F18" s="87" t="s">
        <v>80</v>
      </c>
      <c r="G18" s="76">
        <v>1000</v>
      </c>
      <c r="H18" s="76">
        <v>679.5</v>
      </c>
      <c r="I18" s="76">
        <v>0</v>
      </c>
      <c r="J18" s="76">
        <v>649.5</v>
      </c>
      <c r="K18" s="207">
        <v>0</v>
      </c>
      <c r="L18" s="89">
        <v>348</v>
      </c>
      <c r="M18" s="207">
        <v>0</v>
      </c>
      <c r="N18" s="89">
        <v>348</v>
      </c>
    </row>
    <row r="19" spans="1:14" ht="12.75">
      <c r="A19" s="55" t="s">
        <v>74</v>
      </c>
      <c r="B19" s="420" t="s">
        <v>91</v>
      </c>
      <c r="C19" s="56" t="s">
        <v>78</v>
      </c>
      <c r="D19" s="96" t="s">
        <v>75</v>
      </c>
      <c r="E19" s="97" t="s">
        <v>75</v>
      </c>
      <c r="F19" s="98" t="s">
        <v>92</v>
      </c>
      <c r="G19" s="227">
        <v>0</v>
      </c>
      <c r="H19" s="81">
        <v>1200</v>
      </c>
      <c r="I19" s="90">
        <v>0</v>
      </c>
      <c r="J19" s="90">
        <f aca="true" t="shared" si="0" ref="J19:J40">H19+I19</f>
        <v>1200</v>
      </c>
      <c r="K19" s="395">
        <v>0</v>
      </c>
      <c r="L19" s="83">
        <f aca="true" t="shared" si="1" ref="L19:N40">J19+K19</f>
        <v>1200</v>
      </c>
      <c r="M19" s="395">
        <v>0</v>
      </c>
      <c r="N19" s="83">
        <f t="shared" si="1"/>
        <v>1200</v>
      </c>
    </row>
    <row r="20" spans="1:14" ht="13.5" thickBot="1">
      <c r="A20" s="99"/>
      <c r="B20" s="426"/>
      <c r="C20" s="100"/>
      <c r="D20" s="85">
        <v>4359</v>
      </c>
      <c r="E20" s="86">
        <v>6322</v>
      </c>
      <c r="F20" s="101" t="s">
        <v>86</v>
      </c>
      <c r="G20" s="234">
        <v>0</v>
      </c>
      <c r="H20" s="88">
        <v>1200</v>
      </c>
      <c r="I20" s="76">
        <v>0</v>
      </c>
      <c r="J20" s="76">
        <f t="shared" si="0"/>
        <v>1200</v>
      </c>
      <c r="K20" s="207">
        <v>0</v>
      </c>
      <c r="L20" s="89">
        <f t="shared" si="1"/>
        <v>1200</v>
      </c>
      <c r="M20" s="207">
        <v>0</v>
      </c>
      <c r="N20" s="89">
        <f t="shared" si="1"/>
        <v>1200</v>
      </c>
    </row>
    <row r="21" spans="1:14" ht="12.75">
      <c r="A21" s="102" t="s">
        <v>74</v>
      </c>
      <c r="B21" s="427" t="s">
        <v>93</v>
      </c>
      <c r="C21" s="103" t="s">
        <v>78</v>
      </c>
      <c r="D21" s="96" t="s">
        <v>75</v>
      </c>
      <c r="E21" s="97" t="s">
        <v>75</v>
      </c>
      <c r="F21" s="104" t="s">
        <v>94</v>
      </c>
      <c r="G21" s="231">
        <v>0</v>
      </c>
      <c r="H21" s="106">
        <v>20</v>
      </c>
      <c r="I21" s="106">
        <f>I22</f>
        <v>0</v>
      </c>
      <c r="J21" s="106">
        <f t="shared" si="0"/>
        <v>20</v>
      </c>
      <c r="K21" s="394">
        <v>0</v>
      </c>
      <c r="L21" s="107">
        <f t="shared" si="1"/>
        <v>20</v>
      </c>
      <c r="M21" s="394">
        <v>0</v>
      </c>
      <c r="N21" s="107">
        <f t="shared" si="1"/>
        <v>20</v>
      </c>
    </row>
    <row r="22" spans="1:14" ht="13.5" thickBot="1">
      <c r="A22" s="93"/>
      <c r="B22" s="425"/>
      <c r="C22" s="94"/>
      <c r="D22" s="85">
        <v>4349</v>
      </c>
      <c r="E22" s="86">
        <v>5222</v>
      </c>
      <c r="F22" s="87" t="s">
        <v>80</v>
      </c>
      <c r="G22" s="230">
        <v>0</v>
      </c>
      <c r="H22" s="76">
        <v>20</v>
      </c>
      <c r="I22" s="76">
        <v>0</v>
      </c>
      <c r="J22" s="76">
        <f t="shared" si="0"/>
        <v>20</v>
      </c>
      <c r="K22" s="207">
        <v>0</v>
      </c>
      <c r="L22" s="89">
        <f t="shared" si="1"/>
        <v>20</v>
      </c>
      <c r="M22" s="207">
        <v>0</v>
      </c>
      <c r="N22" s="89">
        <f t="shared" si="1"/>
        <v>20</v>
      </c>
    </row>
    <row r="23" spans="1:14" ht="12.75">
      <c r="A23" s="102" t="s">
        <v>74</v>
      </c>
      <c r="B23" s="427" t="s">
        <v>95</v>
      </c>
      <c r="C23" s="103" t="s">
        <v>78</v>
      </c>
      <c r="D23" s="96" t="s">
        <v>75</v>
      </c>
      <c r="E23" s="97" t="s">
        <v>75</v>
      </c>
      <c r="F23" s="104" t="s">
        <v>96</v>
      </c>
      <c r="G23" s="231">
        <v>0</v>
      </c>
      <c r="H23" s="106">
        <v>15</v>
      </c>
      <c r="I23" s="106">
        <f>I24</f>
        <v>0</v>
      </c>
      <c r="J23" s="106">
        <f t="shared" si="0"/>
        <v>15</v>
      </c>
      <c r="K23" s="394">
        <v>0</v>
      </c>
      <c r="L23" s="107">
        <f t="shared" si="1"/>
        <v>15</v>
      </c>
      <c r="M23" s="394">
        <v>0</v>
      </c>
      <c r="N23" s="107">
        <f t="shared" si="1"/>
        <v>15</v>
      </c>
    </row>
    <row r="24" spans="1:17" ht="13.5" thickBot="1">
      <c r="A24" s="93"/>
      <c r="B24" s="425"/>
      <c r="C24" s="94"/>
      <c r="D24" s="85">
        <v>4349</v>
      </c>
      <c r="E24" s="86">
        <v>5222</v>
      </c>
      <c r="F24" s="87" t="s">
        <v>80</v>
      </c>
      <c r="G24" s="230">
        <v>0</v>
      </c>
      <c r="H24" s="76">
        <v>15</v>
      </c>
      <c r="I24" s="108">
        <v>0</v>
      </c>
      <c r="J24" s="76">
        <f t="shared" si="0"/>
        <v>15</v>
      </c>
      <c r="K24" s="393">
        <v>0</v>
      </c>
      <c r="L24" s="89">
        <f t="shared" si="1"/>
        <v>15</v>
      </c>
      <c r="M24" s="393">
        <v>0</v>
      </c>
      <c r="N24" s="89">
        <f t="shared" si="1"/>
        <v>15</v>
      </c>
      <c r="Q24" s="1"/>
    </row>
    <row r="25" spans="1:14" ht="12.75">
      <c r="A25" s="109" t="s">
        <v>74</v>
      </c>
      <c r="B25" s="428" t="s">
        <v>97</v>
      </c>
      <c r="C25" s="110" t="s">
        <v>78</v>
      </c>
      <c r="D25" s="111" t="s">
        <v>75</v>
      </c>
      <c r="E25" s="112" t="s">
        <v>75</v>
      </c>
      <c r="F25" s="113" t="s">
        <v>98</v>
      </c>
      <c r="G25" s="232">
        <v>0</v>
      </c>
      <c r="H25" s="92">
        <v>40</v>
      </c>
      <c r="I25" s="61">
        <v>0</v>
      </c>
      <c r="J25" s="396">
        <f t="shared" si="0"/>
        <v>40</v>
      </c>
      <c r="K25" s="396">
        <v>0</v>
      </c>
      <c r="L25" s="114">
        <f t="shared" si="1"/>
        <v>40</v>
      </c>
      <c r="M25" s="396">
        <v>0</v>
      </c>
      <c r="N25" s="114">
        <f t="shared" si="1"/>
        <v>40</v>
      </c>
    </row>
    <row r="26" spans="1:14" ht="13.5" thickBot="1">
      <c r="A26" s="93"/>
      <c r="B26" s="425"/>
      <c r="C26" s="94"/>
      <c r="D26" s="85">
        <v>4349</v>
      </c>
      <c r="E26" s="86">
        <v>5213</v>
      </c>
      <c r="F26" s="87" t="s">
        <v>99</v>
      </c>
      <c r="G26" s="230">
        <v>0</v>
      </c>
      <c r="H26" s="76">
        <v>40</v>
      </c>
      <c r="I26" s="108">
        <v>0</v>
      </c>
      <c r="J26" s="393">
        <f t="shared" si="0"/>
        <v>40</v>
      </c>
      <c r="K26" s="393">
        <v>0</v>
      </c>
      <c r="L26" s="115">
        <f t="shared" si="1"/>
        <v>40</v>
      </c>
      <c r="M26" s="393">
        <v>0</v>
      </c>
      <c r="N26" s="115">
        <f t="shared" si="1"/>
        <v>40</v>
      </c>
    </row>
    <row r="27" spans="1:14" ht="12.75">
      <c r="A27" s="109" t="s">
        <v>74</v>
      </c>
      <c r="B27" s="428" t="s">
        <v>100</v>
      </c>
      <c r="C27" s="110" t="s">
        <v>78</v>
      </c>
      <c r="D27" s="111" t="s">
        <v>75</v>
      </c>
      <c r="E27" s="112" t="s">
        <v>75</v>
      </c>
      <c r="F27" s="113" t="s">
        <v>101</v>
      </c>
      <c r="G27" s="232">
        <v>0</v>
      </c>
      <c r="H27" s="92">
        <v>23</v>
      </c>
      <c r="I27" s="61">
        <v>0</v>
      </c>
      <c r="J27" s="396">
        <f t="shared" si="0"/>
        <v>23</v>
      </c>
      <c r="K27" s="396">
        <v>0</v>
      </c>
      <c r="L27" s="114">
        <f t="shared" si="1"/>
        <v>23</v>
      </c>
      <c r="M27" s="396">
        <v>0</v>
      </c>
      <c r="N27" s="114">
        <f t="shared" si="1"/>
        <v>23</v>
      </c>
    </row>
    <row r="28" spans="1:14" ht="13.5" thickBot="1">
      <c r="A28" s="93"/>
      <c r="B28" s="425"/>
      <c r="C28" s="94"/>
      <c r="D28" s="85">
        <v>4349</v>
      </c>
      <c r="E28" s="86">
        <v>5229</v>
      </c>
      <c r="F28" s="87" t="s">
        <v>102</v>
      </c>
      <c r="G28" s="230">
        <v>0</v>
      </c>
      <c r="H28" s="76">
        <v>23</v>
      </c>
      <c r="I28" s="108">
        <v>0</v>
      </c>
      <c r="J28" s="393">
        <f t="shared" si="0"/>
        <v>23</v>
      </c>
      <c r="K28" s="393">
        <v>0</v>
      </c>
      <c r="L28" s="115">
        <f t="shared" si="1"/>
        <v>23</v>
      </c>
      <c r="M28" s="393">
        <v>0</v>
      </c>
      <c r="N28" s="115">
        <f t="shared" si="1"/>
        <v>23</v>
      </c>
    </row>
    <row r="29" spans="1:14" ht="12.75">
      <c r="A29" s="109" t="s">
        <v>74</v>
      </c>
      <c r="B29" s="428" t="s">
        <v>103</v>
      </c>
      <c r="C29" s="110" t="s">
        <v>78</v>
      </c>
      <c r="D29" s="111" t="s">
        <v>75</v>
      </c>
      <c r="E29" s="112" t="s">
        <v>75</v>
      </c>
      <c r="F29" s="113" t="s">
        <v>104</v>
      </c>
      <c r="G29" s="232">
        <v>0</v>
      </c>
      <c r="H29" s="92">
        <v>50</v>
      </c>
      <c r="I29" s="61">
        <v>0</v>
      </c>
      <c r="J29" s="396">
        <f t="shared" si="0"/>
        <v>50</v>
      </c>
      <c r="K29" s="396">
        <v>0</v>
      </c>
      <c r="L29" s="114">
        <f t="shared" si="1"/>
        <v>50</v>
      </c>
      <c r="M29" s="396">
        <v>0</v>
      </c>
      <c r="N29" s="114">
        <f t="shared" si="1"/>
        <v>50</v>
      </c>
    </row>
    <row r="30" spans="1:14" ht="13.5" thickBot="1">
      <c r="A30" s="93"/>
      <c r="B30" s="425"/>
      <c r="C30" s="94"/>
      <c r="D30" s="85">
        <v>4349</v>
      </c>
      <c r="E30" s="86">
        <v>5221</v>
      </c>
      <c r="F30" s="87" t="s">
        <v>105</v>
      </c>
      <c r="G30" s="230">
        <v>0</v>
      </c>
      <c r="H30" s="76">
        <v>50</v>
      </c>
      <c r="I30" s="108">
        <v>0</v>
      </c>
      <c r="J30" s="393">
        <f t="shared" si="0"/>
        <v>50</v>
      </c>
      <c r="K30" s="393">
        <v>0</v>
      </c>
      <c r="L30" s="115">
        <f t="shared" si="1"/>
        <v>50</v>
      </c>
      <c r="M30" s="393">
        <v>0</v>
      </c>
      <c r="N30" s="115">
        <f t="shared" si="1"/>
        <v>50</v>
      </c>
    </row>
    <row r="31" spans="1:14" ht="12.75">
      <c r="A31" s="109" t="s">
        <v>74</v>
      </c>
      <c r="B31" s="428" t="s">
        <v>106</v>
      </c>
      <c r="C31" s="110" t="s">
        <v>78</v>
      </c>
      <c r="D31" s="111" t="s">
        <v>75</v>
      </c>
      <c r="E31" s="112" t="s">
        <v>75</v>
      </c>
      <c r="F31" s="113" t="s">
        <v>107</v>
      </c>
      <c r="G31" s="232">
        <v>0</v>
      </c>
      <c r="H31" s="92">
        <v>32.5</v>
      </c>
      <c r="I31" s="61">
        <v>0</v>
      </c>
      <c r="J31" s="396">
        <f t="shared" si="0"/>
        <v>32.5</v>
      </c>
      <c r="K31" s="396">
        <v>0</v>
      </c>
      <c r="L31" s="114">
        <f t="shared" si="1"/>
        <v>32.5</v>
      </c>
      <c r="M31" s="396">
        <v>0</v>
      </c>
      <c r="N31" s="114">
        <f t="shared" si="1"/>
        <v>32.5</v>
      </c>
    </row>
    <row r="32" spans="1:14" ht="13.5" thickBot="1">
      <c r="A32" s="93"/>
      <c r="B32" s="425"/>
      <c r="C32" s="94"/>
      <c r="D32" s="85">
        <v>4349</v>
      </c>
      <c r="E32" s="86">
        <v>5222</v>
      </c>
      <c r="F32" s="87" t="s">
        <v>80</v>
      </c>
      <c r="G32" s="230">
        <v>0</v>
      </c>
      <c r="H32" s="76">
        <v>32.5</v>
      </c>
      <c r="I32" s="108">
        <v>0</v>
      </c>
      <c r="J32" s="393">
        <f t="shared" si="0"/>
        <v>32.5</v>
      </c>
      <c r="K32" s="393">
        <v>0</v>
      </c>
      <c r="L32" s="115">
        <f t="shared" si="1"/>
        <v>32.5</v>
      </c>
      <c r="M32" s="393">
        <v>0</v>
      </c>
      <c r="N32" s="115">
        <f t="shared" si="1"/>
        <v>32.5</v>
      </c>
    </row>
    <row r="33" spans="1:14" ht="12.75">
      <c r="A33" s="109" t="s">
        <v>74</v>
      </c>
      <c r="B33" s="428" t="s">
        <v>108</v>
      </c>
      <c r="C33" s="110" t="s">
        <v>109</v>
      </c>
      <c r="D33" s="116" t="s">
        <v>75</v>
      </c>
      <c r="E33" s="116" t="s">
        <v>75</v>
      </c>
      <c r="F33" s="113" t="s">
        <v>110</v>
      </c>
      <c r="G33" s="232">
        <v>0</v>
      </c>
      <c r="H33" s="92">
        <v>25</v>
      </c>
      <c r="I33" s="61">
        <v>0</v>
      </c>
      <c r="J33" s="61">
        <f t="shared" si="0"/>
        <v>25</v>
      </c>
      <c r="K33" s="396">
        <v>0</v>
      </c>
      <c r="L33" s="62">
        <f t="shared" si="1"/>
        <v>25</v>
      </c>
      <c r="M33" s="396">
        <v>0</v>
      </c>
      <c r="N33" s="62">
        <f t="shared" si="1"/>
        <v>25</v>
      </c>
    </row>
    <row r="34" spans="1:14" ht="13.5" thickBot="1">
      <c r="A34" s="93"/>
      <c r="B34" s="425"/>
      <c r="C34" s="94"/>
      <c r="D34" s="85">
        <v>4379</v>
      </c>
      <c r="E34" s="86">
        <v>5321</v>
      </c>
      <c r="F34" s="87" t="s">
        <v>111</v>
      </c>
      <c r="G34" s="230">
        <v>0</v>
      </c>
      <c r="H34" s="76">
        <v>25</v>
      </c>
      <c r="I34" s="108">
        <v>0</v>
      </c>
      <c r="J34" s="108">
        <f t="shared" si="0"/>
        <v>25</v>
      </c>
      <c r="K34" s="393">
        <v>0</v>
      </c>
      <c r="L34" s="117">
        <f t="shared" si="1"/>
        <v>25</v>
      </c>
      <c r="M34" s="393">
        <v>0</v>
      </c>
      <c r="N34" s="117">
        <f t="shared" si="1"/>
        <v>25</v>
      </c>
    </row>
    <row r="35" spans="1:14" ht="12.75">
      <c r="A35" s="109" t="s">
        <v>74</v>
      </c>
      <c r="B35" s="428" t="s">
        <v>112</v>
      </c>
      <c r="C35" s="110" t="s">
        <v>113</v>
      </c>
      <c r="D35" s="116" t="s">
        <v>75</v>
      </c>
      <c r="E35" s="116" t="s">
        <v>75</v>
      </c>
      <c r="F35" s="113" t="s">
        <v>114</v>
      </c>
      <c r="G35" s="232">
        <v>0</v>
      </c>
      <c r="H35" s="92">
        <v>23</v>
      </c>
      <c r="I35" s="61">
        <v>0</v>
      </c>
      <c r="J35" s="61">
        <f t="shared" si="0"/>
        <v>23</v>
      </c>
      <c r="K35" s="396">
        <v>0</v>
      </c>
      <c r="L35" s="62">
        <f t="shared" si="1"/>
        <v>23</v>
      </c>
      <c r="M35" s="396">
        <v>0</v>
      </c>
      <c r="N35" s="62">
        <f t="shared" si="1"/>
        <v>23</v>
      </c>
    </row>
    <row r="36" spans="1:14" ht="13.5" thickBot="1">
      <c r="A36" s="93"/>
      <c r="B36" s="425"/>
      <c r="C36" s="94"/>
      <c r="D36" s="85">
        <v>4379</v>
      </c>
      <c r="E36" s="86">
        <v>5321</v>
      </c>
      <c r="F36" s="87" t="s">
        <v>111</v>
      </c>
      <c r="G36" s="230">
        <v>0</v>
      </c>
      <c r="H36" s="76">
        <v>23</v>
      </c>
      <c r="I36" s="108">
        <v>0</v>
      </c>
      <c r="J36" s="108">
        <f t="shared" si="0"/>
        <v>23</v>
      </c>
      <c r="K36" s="393">
        <v>0</v>
      </c>
      <c r="L36" s="117">
        <f t="shared" si="1"/>
        <v>23</v>
      </c>
      <c r="M36" s="393">
        <v>0</v>
      </c>
      <c r="N36" s="117">
        <f t="shared" si="1"/>
        <v>23</v>
      </c>
    </row>
    <row r="37" spans="1:14" ht="12.75">
      <c r="A37" s="109" t="s">
        <v>74</v>
      </c>
      <c r="B37" s="428" t="s">
        <v>115</v>
      </c>
      <c r="C37" s="110" t="s">
        <v>78</v>
      </c>
      <c r="D37" s="116" t="s">
        <v>75</v>
      </c>
      <c r="E37" s="116" t="s">
        <v>75</v>
      </c>
      <c r="F37" s="113" t="s">
        <v>116</v>
      </c>
      <c r="G37" s="232">
        <v>0</v>
      </c>
      <c r="H37" s="92">
        <v>130</v>
      </c>
      <c r="I37" s="61">
        <v>0</v>
      </c>
      <c r="J37" s="106">
        <f t="shared" si="0"/>
        <v>130</v>
      </c>
      <c r="K37" s="396">
        <v>0</v>
      </c>
      <c r="L37" s="107">
        <f t="shared" si="1"/>
        <v>130</v>
      </c>
      <c r="M37" s="396">
        <v>0</v>
      </c>
      <c r="N37" s="107">
        <f t="shared" si="1"/>
        <v>130</v>
      </c>
    </row>
    <row r="38" spans="1:14" ht="13.5" thickBot="1">
      <c r="A38" s="93"/>
      <c r="B38" s="425"/>
      <c r="C38" s="94"/>
      <c r="D38" s="85">
        <v>4357</v>
      </c>
      <c r="E38" s="86">
        <v>5213</v>
      </c>
      <c r="F38" s="87" t="s">
        <v>99</v>
      </c>
      <c r="G38" s="230">
        <v>0</v>
      </c>
      <c r="H38" s="76">
        <v>130</v>
      </c>
      <c r="I38" s="108">
        <v>0</v>
      </c>
      <c r="J38" s="108">
        <f t="shared" si="0"/>
        <v>130</v>
      </c>
      <c r="K38" s="393">
        <v>0</v>
      </c>
      <c r="L38" s="117">
        <f t="shared" si="1"/>
        <v>130</v>
      </c>
      <c r="M38" s="393">
        <v>0</v>
      </c>
      <c r="N38" s="117">
        <f t="shared" si="1"/>
        <v>130</v>
      </c>
    </row>
    <row r="39" spans="1:14" ht="20.25" customHeight="1">
      <c r="A39" s="55" t="s">
        <v>74</v>
      </c>
      <c r="B39" s="420" t="s">
        <v>117</v>
      </c>
      <c r="C39" s="56" t="s">
        <v>78</v>
      </c>
      <c r="D39" s="57" t="s">
        <v>75</v>
      </c>
      <c r="E39" s="58" t="s">
        <v>75</v>
      </c>
      <c r="F39" s="91" t="s">
        <v>118</v>
      </c>
      <c r="G39" s="227">
        <v>0</v>
      </c>
      <c r="H39" s="61">
        <v>10</v>
      </c>
      <c r="I39" s="92">
        <v>0</v>
      </c>
      <c r="J39" s="90">
        <f t="shared" si="0"/>
        <v>10</v>
      </c>
      <c r="K39" s="398">
        <v>0</v>
      </c>
      <c r="L39" s="83">
        <f t="shared" si="1"/>
        <v>10</v>
      </c>
      <c r="M39" s="398">
        <v>0</v>
      </c>
      <c r="N39" s="83">
        <f t="shared" si="1"/>
        <v>10</v>
      </c>
    </row>
    <row r="40" spans="1:14" ht="13.5" thickBot="1">
      <c r="A40" s="157"/>
      <c r="B40" s="429"/>
      <c r="C40" s="418"/>
      <c r="D40" s="159">
        <v>4349</v>
      </c>
      <c r="E40" s="160">
        <v>5229</v>
      </c>
      <c r="F40" s="161" t="s">
        <v>102</v>
      </c>
      <c r="G40" s="233">
        <v>0</v>
      </c>
      <c r="H40" s="162">
        <v>10</v>
      </c>
      <c r="I40" s="162">
        <v>0</v>
      </c>
      <c r="J40" s="162">
        <f t="shared" si="0"/>
        <v>10</v>
      </c>
      <c r="K40" s="389">
        <v>0</v>
      </c>
      <c r="L40" s="163">
        <f t="shared" si="1"/>
        <v>10</v>
      </c>
      <c r="M40" s="389">
        <v>0</v>
      </c>
      <c r="N40" s="163">
        <f t="shared" si="1"/>
        <v>10</v>
      </c>
    </row>
    <row r="41" spans="1:14" ht="12.75">
      <c r="A41" s="55" t="s">
        <v>74</v>
      </c>
      <c r="B41" s="420" t="s">
        <v>149</v>
      </c>
      <c r="C41" s="56" t="s">
        <v>78</v>
      </c>
      <c r="D41" s="57" t="s">
        <v>75</v>
      </c>
      <c r="E41" s="58" t="s">
        <v>75</v>
      </c>
      <c r="F41" s="60" t="s">
        <v>150</v>
      </c>
      <c r="G41" s="227">
        <v>0</v>
      </c>
      <c r="H41" s="173">
        <v>0</v>
      </c>
      <c r="I41" s="173">
        <v>30</v>
      </c>
      <c r="J41" s="413">
        <v>30</v>
      </c>
      <c r="K41" s="204">
        <v>0</v>
      </c>
      <c r="L41" s="419">
        <v>30</v>
      </c>
      <c r="M41" s="204">
        <v>0</v>
      </c>
      <c r="N41" s="419">
        <v>30</v>
      </c>
    </row>
    <row r="42" spans="1:14" ht="13.5" thickBot="1">
      <c r="A42" s="93"/>
      <c r="B42" s="425"/>
      <c r="C42" s="94"/>
      <c r="D42" s="85">
        <v>4379</v>
      </c>
      <c r="E42" s="86">
        <v>5222</v>
      </c>
      <c r="F42" s="87" t="s">
        <v>80</v>
      </c>
      <c r="G42" s="230">
        <v>0</v>
      </c>
      <c r="H42" s="95">
        <v>0</v>
      </c>
      <c r="I42" s="95">
        <v>30</v>
      </c>
      <c r="J42" s="414">
        <v>30</v>
      </c>
      <c r="K42" s="207">
        <v>0</v>
      </c>
      <c r="L42" s="414">
        <v>30</v>
      </c>
      <c r="M42" s="76">
        <v>0</v>
      </c>
      <c r="N42" s="414">
        <v>30</v>
      </c>
    </row>
    <row r="43" spans="1:14" ht="12.75">
      <c r="A43" s="55" t="s">
        <v>74</v>
      </c>
      <c r="B43" s="467" t="s">
        <v>333</v>
      </c>
      <c r="C43" s="56" t="s">
        <v>78</v>
      </c>
      <c r="D43" s="57" t="s">
        <v>75</v>
      </c>
      <c r="E43" s="58" t="s">
        <v>75</v>
      </c>
      <c r="F43" s="91" t="s">
        <v>334</v>
      </c>
      <c r="G43" s="60">
        <v>0</v>
      </c>
      <c r="H43" s="60">
        <v>40</v>
      </c>
      <c r="I43" s="468">
        <v>0</v>
      </c>
      <c r="J43" s="469">
        <v>40</v>
      </c>
      <c r="K43" s="390"/>
      <c r="L43" s="494">
        <v>40</v>
      </c>
      <c r="M43" s="190">
        <v>0</v>
      </c>
      <c r="N43" s="494">
        <f aca="true" t="shared" si="2" ref="N43:N52">L43+M43</f>
        <v>40</v>
      </c>
    </row>
    <row r="44" spans="1:14" ht="13.5" thickBot="1">
      <c r="A44" s="93"/>
      <c r="B44" s="470"/>
      <c r="C44" s="94"/>
      <c r="D44" s="85">
        <v>4379</v>
      </c>
      <c r="E44" s="86">
        <v>5222</v>
      </c>
      <c r="F44" s="87" t="s">
        <v>80</v>
      </c>
      <c r="G44" s="95">
        <v>0</v>
      </c>
      <c r="H44" s="95">
        <v>40</v>
      </c>
      <c r="I44" s="95">
        <v>0</v>
      </c>
      <c r="J44" s="471">
        <v>40</v>
      </c>
      <c r="K44" s="390"/>
      <c r="L44" s="414">
        <v>40</v>
      </c>
      <c r="M44" s="76">
        <v>0</v>
      </c>
      <c r="N44" s="414">
        <f t="shared" si="2"/>
        <v>40</v>
      </c>
    </row>
    <row r="45" spans="1:14" ht="12.75">
      <c r="A45" s="472" t="s">
        <v>74</v>
      </c>
      <c r="B45" s="473" t="s">
        <v>335</v>
      </c>
      <c r="C45" s="474" t="s">
        <v>78</v>
      </c>
      <c r="D45" s="475" t="s">
        <v>75</v>
      </c>
      <c r="E45" s="476" t="s">
        <v>75</v>
      </c>
      <c r="F45" s="477" t="s">
        <v>336</v>
      </c>
      <c r="G45" s="478">
        <v>0</v>
      </c>
      <c r="H45" s="478">
        <v>41.5</v>
      </c>
      <c r="I45" s="479">
        <v>0</v>
      </c>
      <c r="J45" s="480">
        <v>41.5</v>
      </c>
      <c r="K45" s="390"/>
      <c r="L45" s="494">
        <v>41.5</v>
      </c>
      <c r="M45" s="190">
        <v>0</v>
      </c>
      <c r="N45" s="494">
        <f t="shared" si="2"/>
        <v>41.5</v>
      </c>
    </row>
    <row r="46" spans="1:14" ht="13.5" thickBot="1">
      <c r="A46" s="481"/>
      <c r="B46" s="482"/>
      <c r="C46" s="483"/>
      <c r="D46" s="484">
        <v>4379</v>
      </c>
      <c r="E46" s="485">
        <v>5222</v>
      </c>
      <c r="F46" s="486" t="s">
        <v>80</v>
      </c>
      <c r="G46" s="487">
        <v>0</v>
      </c>
      <c r="H46" s="487">
        <v>41.5</v>
      </c>
      <c r="I46" s="487">
        <v>0</v>
      </c>
      <c r="J46" s="488">
        <v>41.5</v>
      </c>
      <c r="K46" s="390"/>
      <c r="L46" s="414">
        <v>41.5</v>
      </c>
      <c r="M46" s="76">
        <v>0</v>
      </c>
      <c r="N46" s="414">
        <f t="shared" si="2"/>
        <v>41.5</v>
      </c>
    </row>
    <row r="47" spans="1:14" ht="12.75">
      <c r="A47" s="472" t="s">
        <v>74</v>
      </c>
      <c r="B47" s="473" t="s">
        <v>337</v>
      </c>
      <c r="C47" s="474" t="s">
        <v>78</v>
      </c>
      <c r="D47" s="475" t="s">
        <v>75</v>
      </c>
      <c r="E47" s="476" t="s">
        <v>75</v>
      </c>
      <c r="F47" s="477" t="s">
        <v>338</v>
      </c>
      <c r="G47" s="478">
        <v>0</v>
      </c>
      <c r="H47" s="478">
        <v>100</v>
      </c>
      <c r="I47" s="479">
        <v>0</v>
      </c>
      <c r="J47" s="480">
        <v>100</v>
      </c>
      <c r="K47" s="390"/>
      <c r="L47" s="494">
        <v>100</v>
      </c>
      <c r="M47" s="190">
        <v>0</v>
      </c>
      <c r="N47" s="494">
        <f t="shared" si="2"/>
        <v>100</v>
      </c>
    </row>
    <row r="48" spans="1:14" ht="13.5" thickBot="1">
      <c r="A48" s="481"/>
      <c r="B48" s="482"/>
      <c r="C48" s="483"/>
      <c r="D48" s="484">
        <v>4341</v>
      </c>
      <c r="E48" s="485">
        <v>5222</v>
      </c>
      <c r="F48" s="486" t="s">
        <v>80</v>
      </c>
      <c r="G48" s="487">
        <v>0</v>
      </c>
      <c r="H48" s="487">
        <v>100</v>
      </c>
      <c r="I48" s="487">
        <v>0</v>
      </c>
      <c r="J48" s="488">
        <v>100</v>
      </c>
      <c r="K48" s="390"/>
      <c r="L48" s="414">
        <v>100</v>
      </c>
      <c r="M48" s="76">
        <v>0</v>
      </c>
      <c r="N48" s="414">
        <f t="shared" si="2"/>
        <v>100</v>
      </c>
    </row>
    <row r="49" spans="1:14" ht="12.75">
      <c r="A49" s="55" t="s">
        <v>74</v>
      </c>
      <c r="B49" s="467" t="s">
        <v>339</v>
      </c>
      <c r="C49" s="56" t="s">
        <v>78</v>
      </c>
      <c r="D49" s="57" t="s">
        <v>75</v>
      </c>
      <c r="E49" s="58" t="s">
        <v>75</v>
      </c>
      <c r="F49" s="91" t="s">
        <v>340</v>
      </c>
      <c r="G49" s="60">
        <v>0</v>
      </c>
      <c r="H49" s="489">
        <v>0</v>
      </c>
      <c r="I49" s="490">
        <v>70</v>
      </c>
      <c r="J49" s="491">
        <v>70</v>
      </c>
      <c r="K49" s="390"/>
      <c r="L49" s="494">
        <v>70</v>
      </c>
      <c r="M49" s="190">
        <v>0</v>
      </c>
      <c r="N49" s="494">
        <f t="shared" si="2"/>
        <v>70</v>
      </c>
    </row>
    <row r="50" spans="1:14" ht="13.5" thickBot="1">
      <c r="A50" s="93"/>
      <c r="B50" s="470"/>
      <c r="C50" s="94"/>
      <c r="D50" s="85">
        <v>4379</v>
      </c>
      <c r="E50" s="86">
        <v>5222</v>
      </c>
      <c r="F50" s="87" t="s">
        <v>80</v>
      </c>
      <c r="G50" s="95">
        <v>0</v>
      </c>
      <c r="H50" s="492">
        <v>0</v>
      </c>
      <c r="I50" s="492">
        <v>70</v>
      </c>
      <c r="J50" s="493">
        <v>70</v>
      </c>
      <c r="K50" s="390"/>
      <c r="L50" s="414">
        <v>70</v>
      </c>
      <c r="M50" s="76">
        <v>0</v>
      </c>
      <c r="N50" s="414">
        <f t="shared" si="2"/>
        <v>70</v>
      </c>
    </row>
    <row r="51" spans="1:14" ht="12.75">
      <c r="A51" s="55" t="s">
        <v>74</v>
      </c>
      <c r="B51" s="467" t="s">
        <v>341</v>
      </c>
      <c r="C51" s="56" t="s">
        <v>78</v>
      </c>
      <c r="D51" s="57" t="s">
        <v>75</v>
      </c>
      <c r="E51" s="58" t="s">
        <v>75</v>
      </c>
      <c r="F51" s="91" t="s">
        <v>342</v>
      </c>
      <c r="G51" s="60">
        <v>0</v>
      </c>
      <c r="H51" s="489">
        <v>0</v>
      </c>
      <c r="I51" s="490">
        <v>50</v>
      </c>
      <c r="J51" s="491">
        <v>50</v>
      </c>
      <c r="K51" s="390"/>
      <c r="L51" s="494">
        <v>50</v>
      </c>
      <c r="M51" s="190">
        <v>0</v>
      </c>
      <c r="N51" s="494">
        <f t="shared" si="2"/>
        <v>50</v>
      </c>
    </row>
    <row r="52" spans="1:14" ht="13.5" thickBot="1">
      <c r="A52" s="93"/>
      <c r="B52" s="470"/>
      <c r="C52" s="94"/>
      <c r="D52" s="85">
        <v>4399</v>
      </c>
      <c r="E52" s="86">
        <v>5492</v>
      </c>
      <c r="F52" s="87" t="s">
        <v>343</v>
      </c>
      <c r="G52" s="95">
        <v>0</v>
      </c>
      <c r="H52" s="492">
        <v>0</v>
      </c>
      <c r="I52" s="492">
        <v>50</v>
      </c>
      <c r="J52" s="493">
        <v>50</v>
      </c>
      <c r="K52" s="390"/>
      <c r="L52" s="414">
        <v>50</v>
      </c>
      <c r="M52" s="76">
        <v>0</v>
      </c>
      <c r="N52" s="414">
        <f t="shared" si="2"/>
        <v>50</v>
      </c>
    </row>
    <row r="53" spans="1:14" ht="12.75">
      <c r="A53" s="102" t="s">
        <v>74</v>
      </c>
      <c r="B53" s="427" t="s">
        <v>119</v>
      </c>
      <c r="C53" s="103" t="s">
        <v>78</v>
      </c>
      <c r="D53" s="96" t="s">
        <v>75</v>
      </c>
      <c r="E53" s="97" t="s">
        <v>75</v>
      </c>
      <c r="F53" s="104" t="s">
        <v>120</v>
      </c>
      <c r="G53" s="231">
        <v>0</v>
      </c>
      <c r="H53" s="106">
        <v>1719.477</v>
      </c>
      <c r="I53" s="106">
        <f>-H53</f>
        <v>-1719.477</v>
      </c>
      <c r="J53" s="415" t="s">
        <v>147</v>
      </c>
      <c r="K53" s="394">
        <v>0</v>
      </c>
      <c r="L53" s="415">
        <v>1719.477</v>
      </c>
      <c r="M53" s="106">
        <v>0</v>
      </c>
      <c r="N53" s="415">
        <v>1719.477</v>
      </c>
    </row>
    <row r="54" spans="1:14" ht="12.75">
      <c r="A54" s="157"/>
      <c r="B54" s="429"/>
      <c r="C54" s="158"/>
      <c r="D54" s="159">
        <v>4359</v>
      </c>
      <c r="E54" s="160">
        <v>5222</v>
      </c>
      <c r="F54" s="161" t="s">
        <v>80</v>
      </c>
      <c r="G54" s="233">
        <v>0</v>
      </c>
      <c r="H54" s="162">
        <v>1719.477</v>
      </c>
      <c r="I54" s="162">
        <f>-H54</f>
        <v>-1719.477</v>
      </c>
      <c r="J54" s="162">
        <f>H54+I54</f>
        <v>0</v>
      </c>
      <c r="K54" s="389">
        <v>0</v>
      </c>
      <c r="L54" s="163">
        <f>J54+K54</f>
        <v>0</v>
      </c>
      <c r="M54" s="389">
        <v>0</v>
      </c>
      <c r="N54" s="163">
        <f>L54+M54</f>
        <v>0</v>
      </c>
    </row>
    <row r="55" spans="1:14" ht="13.5" thickBot="1">
      <c r="A55" s="93"/>
      <c r="B55" s="425" t="s">
        <v>81</v>
      </c>
      <c r="C55" s="164" t="s">
        <v>78</v>
      </c>
      <c r="D55" s="85">
        <v>4359</v>
      </c>
      <c r="E55" s="86" t="s">
        <v>82</v>
      </c>
      <c r="F55" s="87" t="s">
        <v>148</v>
      </c>
      <c r="G55" s="230">
        <v>0</v>
      </c>
      <c r="H55" s="76"/>
      <c r="I55" s="76"/>
      <c r="J55" s="243" t="s">
        <v>147</v>
      </c>
      <c r="K55" s="207">
        <v>0</v>
      </c>
      <c r="L55" s="165">
        <v>1719.477</v>
      </c>
      <c r="M55" s="207">
        <v>0</v>
      </c>
      <c r="N55" s="165">
        <v>1719.477</v>
      </c>
    </row>
    <row r="56" spans="1:14" ht="12.75">
      <c r="A56" s="102" t="s">
        <v>74</v>
      </c>
      <c r="B56" s="427" t="s">
        <v>123</v>
      </c>
      <c r="C56" s="103" t="s">
        <v>78</v>
      </c>
      <c r="D56" s="96" t="s">
        <v>75</v>
      </c>
      <c r="E56" s="97" t="s">
        <v>75</v>
      </c>
      <c r="F56" s="104" t="s">
        <v>124</v>
      </c>
      <c r="G56" s="106">
        <v>10000</v>
      </c>
      <c r="H56" s="106">
        <v>10000</v>
      </c>
      <c r="I56" s="106">
        <f>I57+I58</f>
        <v>0</v>
      </c>
      <c r="J56" s="106">
        <v>10000</v>
      </c>
      <c r="K56" s="394">
        <v>0</v>
      </c>
      <c r="L56" s="107">
        <v>10000</v>
      </c>
      <c r="M56" s="394">
        <v>0</v>
      </c>
      <c r="N56" s="107">
        <v>10000</v>
      </c>
    </row>
    <row r="57" spans="1:14" ht="12.75">
      <c r="A57" s="63"/>
      <c r="B57" s="421"/>
      <c r="C57" s="64"/>
      <c r="D57" s="65">
        <v>4359</v>
      </c>
      <c r="E57" s="66">
        <v>5901</v>
      </c>
      <c r="F57" s="67" t="s">
        <v>125</v>
      </c>
      <c r="G57" s="68">
        <v>10000</v>
      </c>
      <c r="H57" s="68">
        <v>481</v>
      </c>
      <c r="I57" s="68">
        <v>0</v>
      </c>
      <c r="J57" s="68">
        <v>481</v>
      </c>
      <c r="K57" s="206">
        <v>0</v>
      </c>
      <c r="L57" s="69">
        <v>481</v>
      </c>
      <c r="M57" s="206">
        <v>0</v>
      </c>
      <c r="N57" s="69">
        <v>481</v>
      </c>
    </row>
    <row r="58" spans="1:14" ht="21" customHeight="1" thickBot="1">
      <c r="A58" s="99"/>
      <c r="B58" s="426" t="s">
        <v>126</v>
      </c>
      <c r="C58" s="100" t="s">
        <v>78</v>
      </c>
      <c r="D58" s="141" t="s">
        <v>127</v>
      </c>
      <c r="E58" s="142" t="s">
        <v>82</v>
      </c>
      <c r="F58" s="143" t="s">
        <v>128</v>
      </c>
      <c r="G58" s="234">
        <v>0</v>
      </c>
      <c r="H58" s="108">
        <v>9519</v>
      </c>
      <c r="I58" s="108">
        <v>0</v>
      </c>
      <c r="J58" s="108">
        <v>9519</v>
      </c>
      <c r="K58" s="393">
        <v>0</v>
      </c>
      <c r="L58" s="117">
        <v>9519</v>
      </c>
      <c r="M58" s="393">
        <v>0</v>
      </c>
      <c r="N58" s="117">
        <v>9519</v>
      </c>
    </row>
    <row r="59" spans="1:14" ht="12.75">
      <c r="A59" s="102" t="s">
        <v>74</v>
      </c>
      <c r="B59" s="427" t="s">
        <v>129</v>
      </c>
      <c r="C59" s="103" t="s">
        <v>78</v>
      </c>
      <c r="D59" s="96" t="s">
        <v>75</v>
      </c>
      <c r="E59" s="97" t="s">
        <v>75</v>
      </c>
      <c r="F59" s="104" t="s">
        <v>130</v>
      </c>
      <c r="G59" s="231">
        <v>80</v>
      </c>
      <c r="H59" s="106">
        <v>80</v>
      </c>
      <c r="I59" s="106">
        <f>I60</f>
        <v>0</v>
      </c>
      <c r="J59" s="106">
        <v>80</v>
      </c>
      <c r="K59" s="394">
        <v>0</v>
      </c>
      <c r="L59" s="107">
        <v>80</v>
      </c>
      <c r="M59" s="394">
        <v>0</v>
      </c>
      <c r="N59" s="107">
        <v>80</v>
      </c>
    </row>
    <row r="60" spans="1:14" ht="13.5" thickBot="1">
      <c r="A60" s="99"/>
      <c r="B60" s="426"/>
      <c r="C60" s="145"/>
      <c r="D60" s="85">
        <v>4349</v>
      </c>
      <c r="E60" s="86">
        <v>5222</v>
      </c>
      <c r="F60" s="87" t="s">
        <v>80</v>
      </c>
      <c r="G60" s="234">
        <v>80</v>
      </c>
      <c r="H60" s="108">
        <v>80</v>
      </c>
      <c r="I60" s="108">
        <v>0</v>
      </c>
      <c r="J60" s="108">
        <v>80</v>
      </c>
      <c r="K60" s="393">
        <v>0</v>
      </c>
      <c r="L60" s="117">
        <v>80</v>
      </c>
      <c r="M60" s="393">
        <v>0</v>
      </c>
      <c r="N60" s="117">
        <v>80</v>
      </c>
    </row>
    <row r="61" spans="1:14" ht="12.75">
      <c r="A61" s="102" t="s">
        <v>74</v>
      </c>
      <c r="B61" s="427" t="s">
        <v>131</v>
      </c>
      <c r="C61" s="103" t="s">
        <v>78</v>
      </c>
      <c r="D61" s="96" t="s">
        <v>75</v>
      </c>
      <c r="E61" s="97" t="s">
        <v>75</v>
      </c>
      <c r="F61" s="104" t="s">
        <v>132</v>
      </c>
      <c r="G61" s="231">
        <v>70</v>
      </c>
      <c r="H61" s="106">
        <v>70</v>
      </c>
      <c r="I61" s="106">
        <f>I62</f>
        <v>0</v>
      </c>
      <c r="J61" s="106">
        <v>70</v>
      </c>
      <c r="K61" s="394">
        <v>0</v>
      </c>
      <c r="L61" s="107">
        <v>70</v>
      </c>
      <c r="M61" s="394">
        <v>0</v>
      </c>
      <c r="N61" s="107">
        <v>70</v>
      </c>
    </row>
    <row r="62" spans="1:14" ht="13.5" thickBot="1">
      <c r="A62" s="99"/>
      <c r="B62" s="426"/>
      <c r="C62" s="145"/>
      <c r="D62" s="85">
        <v>4349</v>
      </c>
      <c r="E62" s="86">
        <v>5222</v>
      </c>
      <c r="F62" s="101" t="s">
        <v>80</v>
      </c>
      <c r="G62" s="235">
        <v>70</v>
      </c>
      <c r="H62" s="146">
        <v>70</v>
      </c>
      <c r="I62" s="108">
        <v>0</v>
      </c>
      <c r="J62" s="108">
        <v>70</v>
      </c>
      <c r="K62" s="393">
        <v>0</v>
      </c>
      <c r="L62" s="117">
        <v>70</v>
      </c>
      <c r="M62" s="393">
        <v>0</v>
      </c>
      <c r="N62" s="117">
        <v>70</v>
      </c>
    </row>
    <row r="63" spans="1:14" ht="12.75">
      <c r="A63" s="102" t="s">
        <v>74</v>
      </c>
      <c r="B63" s="427" t="s">
        <v>133</v>
      </c>
      <c r="C63" s="103" t="s">
        <v>78</v>
      </c>
      <c r="D63" s="96" t="s">
        <v>75</v>
      </c>
      <c r="E63" s="97" t="s">
        <v>75</v>
      </c>
      <c r="F63" s="104" t="s">
        <v>134</v>
      </c>
      <c r="G63" s="231">
        <v>80</v>
      </c>
      <c r="H63" s="106">
        <v>80</v>
      </c>
      <c r="I63" s="106">
        <f>I64</f>
        <v>0</v>
      </c>
      <c r="J63" s="106">
        <v>80</v>
      </c>
      <c r="K63" s="394">
        <v>0</v>
      </c>
      <c r="L63" s="107">
        <v>80</v>
      </c>
      <c r="M63" s="394">
        <v>0</v>
      </c>
      <c r="N63" s="107">
        <v>80</v>
      </c>
    </row>
    <row r="64" spans="1:14" ht="13.5" thickBot="1">
      <c r="A64" s="99"/>
      <c r="B64" s="426"/>
      <c r="C64" s="145"/>
      <c r="D64" s="85">
        <v>4379</v>
      </c>
      <c r="E64" s="147">
        <v>5222</v>
      </c>
      <c r="F64" s="87" t="s">
        <v>80</v>
      </c>
      <c r="G64" s="230">
        <v>80</v>
      </c>
      <c r="H64" s="76">
        <v>80</v>
      </c>
      <c r="I64" s="108">
        <v>0</v>
      </c>
      <c r="J64" s="108">
        <v>80</v>
      </c>
      <c r="K64" s="393">
        <v>0</v>
      </c>
      <c r="L64" s="117">
        <v>80</v>
      </c>
      <c r="M64" s="393">
        <v>0</v>
      </c>
      <c r="N64" s="117">
        <v>80</v>
      </c>
    </row>
    <row r="65" spans="1:14" ht="26.25" customHeight="1">
      <c r="A65" s="102" t="s">
        <v>74</v>
      </c>
      <c r="B65" s="427" t="s">
        <v>135</v>
      </c>
      <c r="C65" s="103" t="s">
        <v>82</v>
      </c>
      <c r="D65" s="96" t="s">
        <v>75</v>
      </c>
      <c r="E65" s="97" t="s">
        <v>75</v>
      </c>
      <c r="F65" s="148" t="s">
        <v>136</v>
      </c>
      <c r="G65" s="231">
        <v>0</v>
      </c>
      <c r="H65" s="106">
        <v>8000</v>
      </c>
      <c r="I65" s="106">
        <f>I66</f>
        <v>0</v>
      </c>
      <c r="J65" s="106">
        <v>8000</v>
      </c>
      <c r="K65" s="394">
        <v>0</v>
      </c>
      <c r="L65" s="107">
        <v>8000</v>
      </c>
      <c r="M65" s="394">
        <v>0</v>
      </c>
      <c r="N65" s="107">
        <v>8000</v>
      </c>
    </row>
    <row r="66" spans="1:14" ht="13.5" thickBot="1">
      <c r="A66" s="99"/>
      <c r="B66" s="426"/>
      <c r="C66" s="145"/>
      <c r="D66" s="85">
        <v>4324</v>
      </c>
      <c r="E66" s="147" t="s">
        <v>82</v>
      </c>
      <c r="F66" s="87" t="s">
        <v>137</v>
      </c>
      <c r="G66" s="230">
        <v>0</v>
      </c>
      <c r="H66" s="76">
        <v>8000</v>
      </c>
      <c r="I66" s="108">
        <v>0</v>
      </c>
      <c r="J66" s="108">
        <v>8000</v>
      </c>
      <c r="K66" s="393">
        <v>0</v>
      </c>
      <c r="L66" s="117">
        <v>8000</v>
      </c>
      <c r="M66" s="393">
        <v>0</v>
      </c>
      <c r="N66" s="117">
        <v>8000</v>
      </c>
    </row>
    <row r="67" spans="1:14" ht="23.25" customHeight="1">
      <c r="A67" s="102" t="s">
        <v>74</v>
      </c>
      <c r="B67" s="427" t="s">
        <v>126</v>
      </c>
      <c r="C67" s="103" t="s">
        <v>82</v>
      </c>
      <c r="D67" s="96" t="s">
        <v>75</v>
      </c>
      <c r="E67" s="97" t="s">
        <v>75</v>
      </c>
      <c r="F67" s="148" t="s">
        <v>138</v>
      </c>
      <c r="G67" s="231">
        <v>0</v>
      </c>
      <c r="H67" s="106">
        <v>593038.925</v>
      </c>
      <c r="I67" s="106">
        <f>I68+I69</f>
        <v>0</v>
      </c>
      <c r="J67" s="106">
        <v>593038.925</v>
      </c>
      <c r="K67" s="394">
        <v>0</v>
      </c>
      <c r="L67" s="107">
        <v>593038.925</v>
      </c>
      <c r="M67" s="394">
        <v>0</v>
      </c>
      <c r="N67" s="107">
        <v>593038.925</v>
      </c>
    </row>
    <row r="68" spans="1:14" ht="12.75">
      <c r="A68" s="63"/>
      <c r="B68" s="421"/>
      <c r="C68" s="64"/>
      <c r="D68" s="65" t="s">
        <v>127</v>
      </c>
      <c r="E68" s="149" t="s">
        <v>82</v>
      </c>
      <c r="F68" s="67" t="s">
        <v>137</v>
      </c>
      <c r="G68" s="228">
        <v>0</v>
      </c>
      <c r="H68" s="68">
        <v>593038.925</v>
      </c>
      <c r="I68" s="68">
        <v>0</v>
      </c>
      <c r="J68" s="68">
        <v>593038.925</v>
      </c>
      <c r="K68" s="206">
        <v>0</v>
      </c>
      <c r="L68" s="69">
        <v>593038.925</v>
      </c>
      <c r="M68" s="206">
        <v>0</v>
      </c>
      <c r="N68" s="69">
        <v>593038.925</v>
      </c>
    </row>
    <row r="69" spans="1:14" ht="13.5" thickBot="1">
      <c r="A69" s="70"/>
      <c r="B69" s="422"/>
      <c r="C69" s="71"/>
      <c r="D69" s="72">
        <v>4359</v>
      </c>
      <c r="E69" s="73">
        <v>5901</v>
      </c>
      <c r="F69" s="74" t="s">
        <v>125</v>
      </c>
      <c r="G69" s="229">
        <v>0</v>
      </c>
      <c r="H69" s="75">
        <v>0</v>
      </c>
      <c r="I69" s="150">
        <v>0</v>
      </c>
      <c r="J69" s="75">
        <v>0</v>
      </c>
      <c r="K69" s="150">
        <v>0</v>
      </c>
      <c r="L69" s="77">
        <v>0</v>
      </c>
      <c r="M69" s="150">
        <v>0</v>
      </c>
      <c r="N69" s="77">
        <v>0</v>
      </c>
    </row>
    <row r="70" spans="1:14" ht="24" customHeight="1">
      <c r="A70" s="166" t="s">
        <v>74</v>
      </c>
      <c r="B70" s="430" t="s">
        <v>139</v>
      </c>
      <c r="C70" s="167" t="s">
        <v>78</v>
      </c>
      <c r="D70" s="168" t="s">
        <v>75</v>
      </c>
      <c r="E70" s="169" t="s">
        <v>75</v>
      </c>
      <c r="F70" s="170" t="s">
        <v>140</v>
      </c>
      <c r="G70" s="236">
        <v>0</v>
      </c>
      <c r="H70" s="171">
        <v>10000</v>
      </c>
      <c r="I70" s="171">
        <v>0</v>
      </c>
      <c r="J70" s="171">
        <v>10000</v>
      </c>
      <c r="K70" s="392">
        <v>-10000</v>
      </c>
      <c r="L70" s="172">
        <v>0</v>
      </c>
      <c r="M70" s="392">
        <v>112</v>
      </c>
      <c r="N70" s="172">
        <f>L70+M70</f>
        <v>112</v>
      </c>
    </row>
    <row r="71" spans="1:14" ht="13.5" thickBot="1">
      <c r="A71" s="192"/>
      <c r="B71" s="431"/>
      <c r="C71" s="154"/>
      <c r="D71" s="193">
        <v>4359</v>
      </c>
      <c r="E71" s="194">
        <v>5901</v>
      </c>
      <c r="F71" s="195" t="s">
        <v>125</v>
      </c>
      <c r="G71" s="237">
        <v>0</v>
      </c>
      <c r="H71" s="187">
        <v>10000</v>
      </c>
      <c r="I71" s="155">
        <v>0</v>
      </c>
      <c r="J71" s="155">
        <v>10000</v>
      </c>
      <c r="K71" s="391">
        <v>-10000</v>
      </c>
      <c r="L71" s="156">
        <v>0</v>
      </c>
      <c r="M71" s="495">
        <v>112</v>
      </c>
      <c r="N71" s="156">
        <f>L71+M71</f>
        <v>112</v>
      </c>
    </row>
    <row r="72" spans="1:14" ht="12.75">
      <c r="A72" s="55" t="s">
        <v>74</v>
      </c>
      <c r="B72" s="119" t="s">
        <v>151</v>
      </c>
      <c r="C72" s="123" t="s">
        <v>78</v>
      </c>
      <c r="D72" s="124" t="s">
        <v>75</v>
      </c>
      <c r="E72" s="124" t="s">
        <v>75</v>
      </c>
      <c r="F72" s="125" t="s">
        <v>152</v>
      </c>
      <c r="G72" s="238">
        <v>0</v>
      </c>
      <c r="H72" s="197"/>
      <c r="I72" s="200"/>
      <c r="J72" s="197">
        <v>0</v>
      </c>
      <c r="K72" s="204">
        <f>K73+K74+K75</f>
        <v>402</v>
      </c>
      <c r="L72" s="198">
        <f aca="true" t="shared" si="3" ref="L72:N78">J72+K72</f>
        <v>402</v>
      </c>
      <c r="M72" s="204">
        <v>0</v>
      </c>
      <c r="N72" s="198">
        <f t="shared" si="3"/>
        <v>402</v>
      </c>
    </row>
    <row r="73" spans="1:14" ht="12.75">
      <c r="A73" s="188"/>
      <c r="B73" s="135"/>
      <c r="C73" s="118"/>
      <c r="D73" s="136">
        <v>4351</v>
      </c>
      <c r="E73" s="136">
        <v>5221</v>
      </c>
      <c r="F73" s="137" t="s">
        <v>153</v>
      </c>
      <c r="G73" s="239">
        <v>0</v>
      </c>
      <c r="H73" s="190"/>
      <c r="I73" s="201"/>
      <c r="J73" s="190">
        <v>0</v>
      </c>
      <c r="K73" s="205">
        <v>100</v>
      </c>
      <c r="L73" s="199">
        <f t="shared" si="3"/>
        <v>100</v>
      </c>
      <c r="M73" s="205">
        <v>0</v>
      </c>
      <c r="N73" s="199">
        <f t="shared" si="3"/>
        <v>100</v>
      </c>
    </row>
    <row r="74" spans="1:14" ht="12.75">
      <c r="A74" s="70"/>
      <c r="B74" s="225"/>
      <c r="C74" s="217"/>
      <c r="D74" s="216">
        <v>4377</v>
      </c>
      <c r="E74" s="216">
        <v>5221</v>
      </c>
      <c r="F74" s="179" t="s">
        <v>154</v>
      </c>
      <c r="G74" s="228">
        <v>0</v>
      </c>
      <c r="H74" s="68"/>
      <c r="I74" s="202"/>
      <c r="J74" s="68">
        <v>0</v>
      </c>
      <c r="K74" s="206">
        <v>143</v>
      </c>
      <c r="L74" s="69">
        <f t="shared" si="3"/>
        <v>143</v>
      </c>
      <c r="M74" s="206">
        <v>0</v>
      </c>
      <c r="N74" s="69">
        <f t="shared" si="3"/>
        <v>143</v>
      </c>
    </row>
    <row r="75" spans="1:14" ht="13.5" thickBot="1">
      <c r="A75" s="99"/>
      <c r="B75" s="128"/>
      <c r="C75" s="218"/>
      <c r="D75" s="129">
        <v>4379</v>
      </c>
      <c r="E75" s="129">
        <v>5221</v>
      </c>
      <c r="F75" s="130" t="s">
        <v>155</v>
      </c>
      <c r="G75" s="230">
        <v>0</v>
      </c>
      <c r="H75" s="76"/>
      <c r="I75" s="203"/>
      <c r="J75" s="76">
        <v>0</v>
      </c>
      <c r="K75" s="207">
        <v>159</v>
      </c>
      <c r="L75" s="89">
        <f t="shared" si="3"/>
        <v>159</v>
      </c>
      <c r="M75" s="207">
        <v>0</v>
      </c>
      <c r="N75" s="89">
        <f t="shared" si="3"/>
        <v>159</v>
      </c>
    </row>
    <row r="76" spans="1:14" ht="12.75">
      <c r="A76" s="55" t="s">
        <v>74</v>
      </c>
      <c r="B76" s="119" t="s">
        <v>158</v>
      </c>
      <c r="C76" s="123" t="s">
        <v>78</v>
      </c>
      <c r="D76" s="124" t="s">
        <v>75</v>
      </c>
      <c r="E76" s="124" t="s">
        <v>75</v>
      </c>
      <c r="F76" s="213" t="s">
        <v>159</v>
      </c>
      <c r="G76" s="238">
        <v>0</v>
      </c>
      <c r="H76" s="197"/>
      <c r="I76" s="200"/>
      <c r="J76" s="197">
        <v>0</v>
      </c>
      <c r="K76" s="204">
        <f>K77+K78+K79</f>
        <v>287</v>
      </c>
      <c r="L76" s="198">
        <f t="shared" si="3"/>
        <v>287</v>
      </c>
      <c r="M76" s="204">
        <v>0</v>
      </c>
      <c r="N76" s="198">
        <f t="shared" si="3"/>
        <v>287</v>
      </c>
    </row>
    <row r="77" spans="1:14" ht="12.75">
      <c r="A77" s="70"/>
      <c r="B77" s="135"/>
      <c r="C77" s="134"/>
      <c r="D77" s="136">
        <v>4376</v>
      </c>
      <c r="E77" s="136">
        <v>5229</v>
      </c>
      <c r="F77" s="214" t="s">
        <v>160</v>
      </c>
      <c r="G77" s="239">
        <v>0</v>
      </c>
      <c r="H77" s="190"/>
      <c r="I77" s="201"/>
      <c r="J77" s="190">
        <v>0</v>
      </c>
      <c r="K77" s="205">
        <v>95</v>
      </c>
      <c r="L77" s="199">
        <f t="shared" si="3"/>
        <v>95</v>
      </c>
      <c r="M77" s="205">
        <v>0</v>
      </c>
      <c r="N77" s="199">
        <f t="shared" si="3"/>
        <v>95</v>
      </c>
    </row>
    <row r="78" spans="1:14" ht="12.75">
      <c r="A78" s="70"/>
      <c r="B78" s="225"/>
      <c r="C78" s="217"/>
      <c r="D78" s="216">
        <v>4312</v>
      </c>
      <c r="E78" s="216">
        <v>5229</v>
      </c>
      <c r="F78" s="308" t="s">
        <v>161</v>
      </c>
      <c r="G78" s="228">
        <v>0</v>
      </c>
      <c r="H78" s="68"/>
      <c r="I78" s="202"/>
      <c r="J78" s="68">
        <v>0</v>
      </c>
      <c r="K78" s="206">
        <v>80</v>
      </c>
      <c r="L78" s="69">
        <f t="shared" si="3"/>
        <v>80</v>
      </c>
      <c r="M78" s="206">
        <v>0</v>
      </c>
      <c r="N78" s="69">
        <f t="shared" si="3"/>
        <v>80</v>
      </c>
    </row>
    <row r="79" spans="1:14" ht="13.5" thickBot="1">
      <c r="A79" s="99"/>
      <c r="B79" s="128"/>
      <c r="C79" s="218"/>
      <c r="D79" s="210">
        <v>4376</v>
      </c>
      <c r="E79" s="210">
        <v>5229</v>
      </c>
      <c r="F79" s="215" t="s">
        <v>162</v>
      </c>
      <c r="G79" s="240">
        <v>0</v>
      </c>
      <c r="H79" s="212">
        <v>229</v>
      </c>
      <c r="I79" s="131">
        <v>229</v>
      </c>
      <c r="J79" s="76">
        <v>0</v>
      </c>
      <c r="K79" s="207">
        <v>112</v>
      </c>
      <c r="L79" s="89">
        <v>112</v>
      </c>
      <c r="M79" s="207">
        <v>0</v>
      </c>
      <c r="N79" s="89">
        <v>112</v>
      </c>
    </row>
    <row r="80" spans="1:14" ht="12.75">
      <c r="A80" s="256" t="s">
        <v>74</v>
      </c>
      <c r="B80" s="295" t="s">
        <v>163</v>
      </c>
      <c r="C80" s="298" t="s">
        <v>78</v>
      </c>
      <c r="D80" s="293" t="s">
        <v>75</v>
      </c>
      <c r="E80" s="293" t="s">
        <v>75</v>
      </c>
      <c r="F80" s="292" t="s">
        <v>164</v>
      </c>
      <c r="G80" s="183">
        <v>0</v>
      </c>
      <c r="H80" s="184"/>
      <c r="I80" s="184"/>
      <c r="J80" s="184">
        <v>0</v>
      </c>
      <c r="K80" s="401">
        <f>K81+K82+K83+K84+K85+K86+K87+K88+K89</f>
        <v>1186</v>
      </c>
      <c r="L80" s="185">
        <f aca="true" t="shared" si="4" ref="L80:N102">J80+K80</f>
        <v>1186</v>
      </c>
      <c r="M80" s="401">
        <v>0</v>
      </c>
      <c r="N80" s="185">
        <f t="shared" si="4"/>
        <v>1186</v>
      </c>
    </row>
    <row r="81" spans="1:14" ht="12.75">
      <c r="A81" s="63"/>
      <c r="B81" s="270"/>
      <c r="C81" s="270"/>
      <c r="D81" s="216">
        <v>4359</v>
      </c>
      <c r="E81" s="216">
        <v>5221</v>
      </c>
      <c r="F81" s="271" t="s">
        <v>165</v>
      </c>
      <c r="G81" s="433">
        <v>0</v>
      </c>
      <c r="H81" s="68"/>
      <c r="I81" s="68"/>
      <c r="J81" s="68">
        <v>0</v>
      </c>
      <c r="K81" s="68">
        <v>127</v>
      </c>
      <c r="L81" s="69">
        <f t="shared" si="4"/>
        <v>127</v>
      </c>
      <c r="M81" s="68">
        <v>0</v>
      </c>
      <c r="N81" s="69">
        <f t="shared" si="4"/>
        <v>127</v>
      </c>
    </row>
    <row r="82" spans="1:14" ht="12.75">
      <c r="A82" s="63"/>
      <c r="B82" s="270"/>
      <c r="C82" s="270"/>
      <c r="D82" s="216">
        <v>4359</v>
      </c>
      <c r="E82" s="216">
        <v>5221</v>
      </c>
      <c r="F82" s="271" t="s">
        <v>166</v>
      </c>
      <c r="G82" s="433">
        <v>0</v>
      </c>
      <c r="H82" s="68"/>
      <c r="I82" s="68"/>
      <c r="J82" s="68">
        <v>0</v>
      </c>
      <c r="K82" s="68">
        <v>120</v>
      </c>
      <c r="L82" s="69">
        <f t="shared" si="4"/>
        <v>120</v>
      </c>
      <c r="M82" s="68">
        <v>0</v>
      </c>
      <c r="N82" s="69">
        <f t="shared" si="4"/>
        <v>120</v>
      </c>
    </row>
    <row r="83" spans="1:14" ht="12.75">
      <c r="A83" s="63"/>
      <c r="B83" s="270"/>
      <c r="C83" s="270"/>
      <c r="D83" s="216">
        <v>4379</v>
      </c>
      <c r="E83" s="216">
        <v>5221</v>
      </c>
      <c r="F83" s="271" t="s">
        <v>167</v>
      </c>
      <c r="G83" s="433">
        <v>0</v>
      </c>
      <c r="H83" s="68"/>
      <c r="I83" s="68"/>
      <c r="J83" s="68">
        <v>0</v>
      </c>
      <c r="K83" s="68">
        <v>95</v>
      </c>
      <c r="L83" s="69">
        <f t="shared" si="4"/>
        <v>95</v>
      </c>
      <c r="M83" s="68">
        <v>0</v>
      </c>
      <c r="N83" s="69">
        <f t="shared" si="4"/>
        <v>95</v>
      </c>
    </row>
    <row r="84" spans="1:14" ht="12.75">
      <c r="A84" s="63"/>
      <c r="B84" s="270"/>
      <c r="C84" s="270"/>
      <c r="D84" s="216">
        <v>4351</v>
      </c>
      <c r="E84" s="216">
        <v>5221</v>
      </c>
      <c r="F84" s="271" t="s">
        <v>168</v>
      </c>
      <c r="G84" s="433">
        <v>0</v>
      </c>
      <c r="H84" s="68"/>
      <c r="I84" s="68"/>
      <c r="J84" s="68">
        <v>0</v>
      </c>
      <c r="K84" s="68">
        <v>143</v>
      </c>
      <c r="L84" s="69">
        <f t="shared" si="4"/>
        <v>143</v>
      </c>
      <c r="M84" s="68">
        <v>0</v>
      </c>
      <c r="N84" s="69">
        <f t="shared" si="4"/>
        <v>143</v>
      </c>
    </row>
    <row r="85" spans="1:14" ht="12.75">
      <c r="A85" s="63"/>
      <c r="B85" s="270"/>
      <c r="C85" s="270"/>
      <c r="D85" s="216">
        <v>4359</v>
      </c>
      <c r="E85" s="216">
        <v>5221</v>
      </c>
      <c r="F85" s="271" t="s">
        <v>169</v>
      </c>
      <c r="G85" s="433">
        <v>0</v>
      </c>
      <c r="H85" s="68"/>
      <c r="I85" s="68"/>
      <c r="J85" s="68">
        <v>0</v>
      </c>
      <c r="K85" s="68">
        <v>120</v>
      </c>
      <c r="L85" s="69">
        <f t="shared" si="4"/>
        <v>120</v>
      </c>
      <c r="M85" s="68">
        <v>0</v>
      </c>
      <c r="N85" s="69">
        <f t="shared" si="4"/>
        <v>120</v>
      </c>
    </row>
    <row r="86" spans="1:14" ht="12.75">
      <c r="A86" s="63"/>
      <c r="B86" s="270"/>
      <c r="C86" s="270"/>
      <c r="D86" s="216">
        <v>4351</v>
      </c>
      <c r="E86" s="216">
        <v>5221</v>
      </c>
      <c r="F86" s="271" t="s">
        <v>170</v>
      </c>
      <c r="G86" s="433">
        <v>0</v>
      </c>
      <c r="H86" s="68"/>
      <c r="I86" s="68"/>
      <c r="J86" s="68">
        <v>0</v>
      </c>
      <c r="K86" s="68">
        <v>143</v>
      </c>
      <c r="L86" s="69">
        <f t="shared" si="4"/>
        <v>143</v>
      </c>
      <c r="M86" s="68">
        <v>0</v>
      </c>
      <c r="N86" s="69">
        <f t="shared" si="4"/>
        <v>143</v>
      </c>
    </row>
    <row r="87" spans="1:14" ht="12.75">
      <c r="A87" s="63"/>
      <c r="B87" s="270"/>
      <c r="C87" s="270"/>
      <c r="D87" s="216">
        <v>4351</v>
      </c>
      <c r="E87" s="216">
        <v>5221</v>
      </c>
      <c r="F87" s="271" t="s">
        <v>171</v>
      </c>
      <c r="G87" s="433">
        <v>0</v>
      </c>
      <c r="H87" s="68"/>
      <c r="I87" s="68"/>
      <c r="J87" s="68">
        <v>0</v>
      </c>
      <c r="K87" s="68">
        <v>159</v>
      </c>
      <c r="L87" s="69">
        <f t="shared" si="4"/>
        <v>159</v>
      </c>
      <c r="M87" s="68">
        <v>0</v>
      </c>
      <c r="N87" s="69">
        <f t="shared" si="4"/>
        <v>159</v>
      </c>
    </row>
    <row r="88" spans="1:14" ht="12.75">
      <c r="A88" s="63"/>
      <c r="B88" s="270"/>
      <c r="C88" s="270"/>
      <c r="D88" s="216">
        <v>4351</v>
      </c>
      <c r="E88" s="216">
        <v>5221</v>
      </c>
      <c r="F88" s="271" t="s">
        <v>172</v>
      </c>
      <c r="G88" s="433">
        <v>0</v>
      </c>
      <c r="H88" s="68"/>
      <c r="I88" s="68"/>
      <c r="J88" s="68">
        <v>0</v>
      </c>
      <c r="K88" s="68">
        <v>159</v>
      </c>
      <c r="L88" s="69">
        <f t="shared" si="4"/>
        <v>159</v>
      </c>
      <c r="M88" s="68">
        <v>0</v>
      </c>
      <c r="N88" s="69">
        <f t="shared" si="4"/>
        <v>159</v>
      </c>
    </row>
    <row r="89" spans="1:14" ht="13.5" thickBot="1">
      <c r="A89" s="93"/>
      <c r="B89" s="94"/>
      <c r="C89" s="241"/>
      <c r="D89" s="85">
        <v>4359</v>
      </c>
      <c r="E89" s="85">
        <v>5221</v>
      </c>
      <c r="F89" s="87" t="s">
        <v>173</v>
      </c>
      <c r="G89" s="95">
        <v>0</v>
      </c>
      <c r="H89" s="76"/>
      <c r="I89" s="76"/>
      <c r="J89" s="76">
        <v>0</v>
      </c>
      <c r="K89" s="207">
        <v>120</v>
      </c>
      <c r="L89" s="89">
        <f t="shared" si="4"/>
        <v>120</v>
      </c>
      <c r="M89" s="207">
        <v>0</v>
      </c>
      <c r="N89" s="89">
        <f t="shared" si="4"/>
        <v>120</v>
      </c>
    </row>
    <row r="90" spans="1:14" ht="12.75">
      <c r="A90" s="55" t="s">
        <v>74</v>
      </c>
      <c r="B90" s="295" t="s">
        <v>174</v>
      </c>
      <c r="C90" s="298" t="s">
        <v>78</v>
      </c>
      <c r="D90" s="293" t="s">
        <v>75</v>
      </c>
      <c r="E90" s="293" t="s">
        <v>75</v>
      </c>
      <c r="F90" s="292" t="s">
        <v>175</v>
      </c>
      <c r="G90" s="242">
        <v>0</v>
      </c>
      <c r="H90" s="250">
        <v>200</v>
      </c>
      <c r="I90" s="245">
        <v>200</v>
      </c>
      <c r="J90" s="247">
        <v>0</v>
      </c>
      <c r="K90" s="204">
        <v>143</v>
      </c>
      <c r="L90" s="198">
        <f t="shared" si="4"/>
        <v>143</v>
      </c>
      <c r="M90" s="204">
        <v>0</v>
      </c>
      <c r="N90" s="198">
        <f t="shared" si="4"/>
        <v>143</v>
      </c>
    </row>
    <row r="91" spans="1:14" ht="13.5" thickBot="1">
      <c r="A91" s="99"/>
      <c r="B91" s="332"/>
      <c r="C91" s="321"/>
      <c r="D91" s="140">
        <v>4351</v>
      </c>
      <c r="E91" s="140">
        <v>5222</v>
      </c>
      <c r="F91" s="305" t="s">
        <v>176</v>
      </c>
      <c r="G91" s="243">
        <v>0</v>
      </c>
      <c r="H91" s="251">
        <v>200</v>
      </c>
      <c r="I91" s="246">
        <f>G91+H91</f>
        <v>200</v>
      </c>
      <c r="J91" s="174">
        <v>0</v>
      </c>
      <c r="K91" s="207">
        <v>143</v>
      </c>
      <c r="L91" s="89">
        <f t="shared" si="4"/>
        <v>143</v>
      </c>
      <c r="M91" s="207">
        <v>0</v>
      </c>
      <c r="N91" s="89">
        <f t="shared" si="4"/>
        <v>143</v>
      </c>
    </row>
    <row r="92" spans="1:14" ht="12.75">
      <c r="A92" s="55" t="s">
        <v>74</v>
      </c>
      <c r="B92" s="119" t="s">
        <v>177</v>
      </c>
      <c r="C92" s="257" t="s">
        <v>78</v>
      </c>
      <c r="D92" s="191" t="s">
        <v>75</v>
      </c>
      <c r="E92" s="124" t="s">
        <v>75</v>
      </c>
      <c r="F92" s="125" t="s">
        <v>178</v>
      </c>
      <c r="G92" s="253">
        <v>0</v>
      </c>
      <c r="H92" s="435">
        <v>1323.9</v>
      </c>
      <c r="I92" s="277">
        <f>I93</f>
        <v>0</v>
      </c>
      <c r="J92" s="253">
        <v>0</v>
      </c>
      <c r="K92" s="204">
        <v>95</v>
      </c>
      <c r="L92" s="198">
        <f t="shared" si="4"/>
        <v>95</v>
      </c>
      <c r="M92" s="204">
        <v>0</v>
      </c>
      <c r="N92" s="198">
        <f t="shared" si="4"/>
        <v>95</v>
      </c>
    </row>
    <row r="93" spans="1:14" ht="13.5" thickBot="1">
      <c r="A93" s="99"/>
      <c r="B93" s="128"/>
      <c r="C93" s="266"/>
      <c r="D93" s="186">
        <v>4371</v>
      </c>
      <c r="E93" s="129">
        <v>5222</v>
      </c>
      <c r="F93" s="130" t="s">
        <v>179</v>
      </c>
      <c r="G93" s="211">
        <v>0</v>
      </c>
      <c r="H93" s="131">
        <v>1323.9</v>
      </c>
      <c r="I93" s="434">
        <v>0</v>
      </c>
      <c r="J93" s="211">
        <v>0</v>
      </c>
      <c r="K93" s="393">
        <v>95</v>
      </c>
      <c r="L93" s="117">
        <f t="shared" si="4"/>
        <v>95</v>
      </c>
      <c r="M93" s="393">
        <v>0</v>
      </c>
      <c r="N93" s="117">
        <f t="shared" si="4"/>
        <v>95</v>
      </c>
    </row>
    <row r="94" spans="1:14" ht="12.75">
      <c r="A94" s="55" t="s">
        <v>74</v>
      </c>
      <c r="B94" s="119" t="s">
        <v>180</v>
      </c>
      <c r="C94" s="257" t="s">
        <v>78</v>
      </c>
      <c r="D94" s="191" t="s">
        <v>75</v>
      </c>
      <c r="E94" s="124" t="s">
        <v>75</v>
      </c>
      <c r="F94" s="213" t="s">
        <v>181</v>
      </c>
      <c r="G94" s="196">
        <v>0</v>
      </c>
      <c r="H94" s="197"/>
      <c r="I94" s="197"/>
      <c r="J94" s="197">
        <v>0</v>
      </c>
      <c r="K94" s="204">
        <v>95</v>
      </c>
      <c r="L94" s="198">
        <f t="shared" si="4"/>
        <v>95</v>
      </c>
      <c r="M94" s="204">
        <v>0</v>
      </c>
      <c r="N94" s="198">
        <f t="shared" si="4"/>
        <v>95</v>
      </c>
    </row>
    <row r="95" spans="1:14" ht="13.5" thickBot="1">
      <c r="A95" s="99"/>
      <c r="B95" s="128"/>
      <c r="C95" s="266"/>
      <c r="D95" s="186">
        <v>4350</v>
      </c>
      <c r="E95" s="129">
        <v>5223</v>
      </c>
      <c r="F95" s="130" t="s">
        <v>182</v>
      </c>
      <c r="G95" s="144">
        <v>0</v>
      </c>
      <c r="H95" s="108"/>
      <c r="I95" s="108"/>
      <c r="J95" s="108">
        <v>0</v>
      </c>
      <c r="K95" s="393">
        <v>95</v>
      </c>
      <c r="L95" s="117">
        <f t="shared" si="4"/>
        <v>95</v>
      </c>
      <c r="M95" s="393">
        <v>0</v>
      </c>
      <c r="N95" s="117">
        <f t="shared" si="4"/>
        <v>95</v>
      </c>
    </row>
    <row r="96" spans="1:14" ht="12.75">
      <c r="A96" s="256" t="s">
        <v>74</v>
      </c>
      <c r="B96" s="119" t="s">
        <v>183</v>
      </c>
      <c r="C96" s="123" t="s">
        <v>78</v>
      </c>
      <c r="D96" s="124" t="s">
        <v>75</v>
      </c>
      <c r="E96" s="124" t="s">
        <v>75</v>
      </c>
      <c r="F96" s="125" t="s">
        <v>184</v>
      </c>
      <c r="G96" s="253">
        <v>0</v>
      </c>
      <c r="H96" s="220">
        <f>H97+H98+H99+H100+H101</f>
        <v>775</v>
      </c>
      <c r="I96" s="127">
        <f>I97+I98+I99+I100+I101</f>
        <v>775</v>
      </c>
      <c r="J96" s="197">
        <v>0</v>
      </c>
      <c r="K96" s="204">
        <f>K97+K98+K99+K100+K101</f>
        <v>492</v>
      </c>
      <c r="L96" s="185">
        <f t="shared" si="4"/>
        <v>492</v>
      </c>
      <c r="M96" s="204">
        <v>0</v>
      </c>
      <c r="N96" s="185">
        <f t="shared" si="4"/>
        <v>492</v>
      </c>
    </row>
    <row r="97" spans="1:14" ht="12.75">
      <c r="A97" s="188"/>
      <c r="B97" s="135"/>
      <c r="C97" s="118"/>
      <c r="D97" s="136">
        <v>4375</v>
      </c>
      <c r="E97" s="136">
        <v>5223</v>
      </c>
      <c r="F97" s="137" t="s">
        <v>185</v>
      </c>
      <c r="G97" s="221">
        <v>0</v>
      </c>
      <c r="H97" s="221">
        <v>196</v>
      </c>
      <c r="I97" s="138">
        <v>196</v>
      </c>
      <c r="J97" s="190">
        <v>0</v>
      </c>
      <c r="K97" s="205">
        <v>95</v>
      </c>
      <c r="L97" s="69">
        <f t="shared" si="4"/>
        <v>95</v>
      </c>
      <c r="M97" s="205">
        <v>0</v>
      </c>
      <c r="N97" s="69">
        <f t="shared" si="4"/>
        <v>95</v>
      </c>
    </row>
    <row r="98" spans="1:14" ht="12.75">
      <c r="A98" s="188"/>
      <c r="B98" s="135"/>
      <c r="C98" s="118"/>
      <c r="D98" s="136">
        <v>4351</v>
      </c>
      <c r="E98" s="136">
        <v>5223</v>
      </c>
      <c r="F98" s="137" t="s">
        <v>186</v>
      </c>
      <c r="G98" s="221">
        <v>0</v>
      </c>
      <c r="H98" s="221">
        <v>229</v>
      </c>
      <c r="I98" s="138">
        <v>229</v>
      </c>
      <c r="J98" s="190">
        <v>0</v>
      </c>
      <c r="K98" s="205">
        <v>112</v>
      </c>
      <c r="L98" s="69">
        <f t="shared" si="4"/>
        <v>112</v>
      </c>
      <c r="M98" s="205">
        <v>0</v>
      </c>
      <c r="N98" s="69">
        <f t="shared" si="4"/>
        <v>112</v>
      </c>
    </row>
    <row r="99" spans="1:14" ht="12.75">
      <c r="A99" s="63"/>
      <c r="B99" s="225"/>
      <c r="C99" s="217"/>
      <c r="D99" s="216">
        <v>4371</v>
      </c>
      <c r="E99" s="216">
        <v>5223</v>
      </c>
      <c r="F99" s="179" t="s">
        <v>187</v>
      </c>
      <c r="G99" s="223">
        <v>0</v>
      </c>
      <c r="H99" s="223">
        <v>50</v>
      </c>
      <c r="I99" s="181">
        <v>50</v>
      </c>
      <c r="J99" s="68">
        <v>0</v>
      </c>
      <c r="K99" s="206">
        <v>95</v>
      </c>
      <c r="L99" s="69">
        <f t="shared" si="4"/>
        <v>95</v>
      </c>
      <c r="M99" s="206">
        <v>0</v>
      </c>
      <c r="N99" s="69">
        <f t="shared" si="4"/>
        <v>95</v>
      </c>
    </row>
    <row r="100" spans="1:14" ht="12.75">
      <c r="A100" s="63"/>
      <c r="B100" s="306"/>
      <c r="C100" s="307"/>
      <c r="D100" s="216">
        <v>4375</v>
      </c>
      <c r="E100" s="216">
        <v>5223</v>
      </c>
      <c r="F100" s="179" t="s">
        <v>188</v>
      </c>
      <c r="G100" s="223">
        <v>0</v>
      </c>
      <c r="H100" s="223">
        <v>150</v>
      </c>
      <c r="I100" s="181">
        <v>150</v>
      </c>
      <c r="J100" s="68">
        <v>0</v>
      </c>
      <c r="K100" s="206">
        <v>95</v>
      </c>
      <c r="L100" s="69">
        <f t="shared" si="4"/>
        <v>95</v>
      </c>
      <c r="M100" s="206">
        <v>0</v>
      </c>
      <c r="N100" s="69">
        <f t="shared" si="4"/>
        <v>95</v>
      </c>
    </row>
    <row r="101" spans="1:14" ht="13.5" thickBot="1">
      <c r="A101" s="99"/>
      <c r="B101" s="254"/>
      <c r="C101" s="255"/>
      <c r="D101" s="129">
        <v>4375</v>
      </c>
      <c r="E101" s="129">
        <v>5223</v>
      </c>
      <c r="F101" s="130" t="s">
        <v>189</v>
      </c>
      <c r="G101" s="211">
        <v>0</v>
      </c>
      <c r="H101" s="211">
        <v>150</v>
      </c>
      <c r="I101" s="132">
        <v>150</v>
      </c>
      <c r="J101" s="108">
        <v>0</v>
      </c>
      <c r="K101" s="393">
        <v>95</v>
      </c>
      <c r="L101" s="117">
        <f t="shared" si="4"/>
        <v>95</v>
      </c>
      <c r="M101" s="174">
        <v>0</v>
      </c>
      <c r="N101" s="117">
        <f t="shared" si="4"/>
        <v>95</v>
      </c>
    </row>
    <row r="102" spans="1:14" ht="12.75">
      <c r="A102" s="256" t="s">
        <v>74</v>
      </c>
      <c r="B102" s="119" t="s">
        <v>190</v>
      </c>
      <c r="C102" s="123" t="s">
        <v>78</v>
      </c>
      <c r="D102" s="259" t="s">
        <v>75</v>
      </c>
      <c r="E102" s="124" t="s">
        <v>75</v>
      </c>
      <c r="F102" s="125" t="s">
        <v>191</v>
      </c>
      <c r="G102" s="276">
        <v>0</v>
      </c>
      <c r="H102" s="220">
        <f>H103+H104+H105</f>
        <v>445</v>
      </c>
      <c r="I102" s="126">
        <f>G102+H102</f>
        <v>445</v>
      </c>
      <c r="J102" s="184">
        <v>0</v>
      </c>
      <c r="K102" s="184">
        <f>K103+K104+K105</f>
        <v>280</v>
      </c>
      <c r="L102" s="280">
        <f t="shared" si="4"/>
        <v>280</v>
      </c>
      <c r="M102" s="205">
        <v>0</v>
      </c>
      <c r="N102" s="280">
        <f t="shared" si="4"/>
        <v>280</v>
      </c>
    </row>
    <row r="103" spans="1:14" ht="12.75">
      <c r="A103" s="63"/>
      <c r="B103" s="135"/>
      <c r="C103" s="118"/>
      <c r="D103" s="313">
        <v>4377</v>
      </c>
      <c r="E103" s="136">
        <v>5222</v>
      </c>
      <c r="F103" s="137" t="s">
        <v>192</v>
      </c>
      <c r="G103" s="221">
        <v>0</v>
      </c>
      <c r="H103" s="222">
        <v>130</v>
      </c>
      <c r="I103" s="260">
        <f>G103+H103</f>
        <v>130</v>
      </c>
      <c r="J103" s="68">
        <v>0</v>
      </c>
      <c r="K103" s="68">
        <v>120</v>
      </c>
      <c r="L103" s="284">
        <f aca="true" t="shared" si="5" ref="L103:N109">J103+K103</f>
        <v>120</v>
      </c>
      <c r="M103" s="206">
        <v>0</v>
      </c>
      <c r="N103" s="284">
        <f t="shared" si="5"/>
        <v>120</v>
      </c>
    </row>
    <row r="104" spans="1:14" ht="12.75">
      <c r="A104" s="63"/>
      <c r="B104" s="310"/>
      <c r="C104" s="311"/>
      <c r="D104" s="313">
        <v>4351</v>
      </c>
      <c r="E104" s="136">
        <v>5222</v>
      </c>
      <c r="F104" s="137" t="s">
        <v>193</v>
      </c>
      <c r="G104" s="221">
        <v>0</v>
      </c>
      <c r="H104" s="222">
        <v>163</v>
      </c>
      <c r="I104" s="260">
        <f>G104+H104</f>
        <v>163</v>
      </c>
      <c r="J104" s="68">
        <v>0</v>
      </c>
      <c r="K104" s="68">
        <v>80</v>
      </c>
      <c r="L104" s="284">
        <f t="shared" si="5"/>
        <v>80</v>
      </c>
      <c r="M104" s="206">
        <v>0</v>
      </c>
      <c r="N104" s="284">
        <f t="shared" si="5"/>
        <v>80</v>
      </c>
    </row>
    <row r="105" spans="1:14" ht="13.5" thickBot="1">
      <c r="A105" s="99"/>
      <c r="B105" s="254"/>
      <c r="C105" s="255"/>
      <c r="D105" s="314">
        <v>4356</v>
      </c>
      <c r="E105" s="129">
        <v>5222</v>
      </c>
      <c r="F105" s="130" t="s">
        <v>194</v>
      </c>
      <c r="G105" s="211">
        <v>0</v>
      </c>
      <c r="H105" s="212">
        <v>152</v>
      </c>
      <c r="I105" s="131">
        <f>G105+H105</f>
        <v>152</v>
      </c>
      <c r="J105" s="108">
        <v>0</v>
      </c>
      <c r="K105" s="108">
        <v>80</v>
      </c>
      <c r="L105" s="115">
        <f t="shared" si="5"/>
        <v>80</v>
      </c>
      <c r="M105" s="174">
        <v>0</v>
      </c>
      <c r="N105" s="115">
        <f t="shared" si="5"/>
        <v>80</v>
      </c>
    </row>
    <row r="106" spans="1:14" ht="12.75">
      <c r="A106" s="209"/>
      <c r="B106" s="119" t="s">
        <v>195</v>
      </c>
      <c r="C106" s="257" t="s">
        <v>78</v>
      </c>
      <c r="D106" s="124" t="s">
        <v>75</v>
      </c>
      <c r="E106" s="124" t="s">
        <v>75</v>
      </c>
      <c r="F106" s="213" t="s">
        <v>121</v>
      </c>
      <c r="G106" s="258">
        <v>0</v>
      </c>
      <c r="H106" s="262"/>
      <c r="I106" s="263"/>
      <c r="J106" s="184">
        <v>0</v>
      </c>
      <c r="K106" s="184">
        <f>K107+K108+K109</f>
        <v>283</v>
      </c>
      <c r="L106" s="280">
        <f t="shared" si="5"/>
        <v>283</v>
      </c>
      <c r="M106" s="205">
        <v>0</v>
      </c>
      <c r="N106" s="280">
        <f t="shared" si="5"/>
        <v>283</v>
      </c>
    </row>
    <row r="107" spans="1:14" ht="12.75">
      <c r="A107" s="70"/>
      <c r="B107" s="135"/>
      <c r="C107" s="267"/>
      <c r="D107" s="136">
        <v>4359</v>
      </c>
      <c r="E107" s="136">
        <v>5221</v>
      </c>
      <c r="F107" s="137" t="s">
        <v>196</v>
      </c>
      <c r="G107" s="223">
        <v>0</v>
      </c>
      <c r="H107" s="224"/>
      <c r="I107" s="223"/>
      <c r="J107" s="68">
        <v>0</v>
      </c>
      <c r="K107" s="68">
        <v>55</v>
      </c>
      <c r="L107" s="284">
        <f t="shared" si="5"/>
        <v>55</v>
      </c>
      <c r="M107" s="206">
        <v>0</v>
      </c>
      <c r="N107" s="284">
        <f t="shared" si="5"/>
        <v>55</v>
      </c>
    </row>
    <row r="108" spans="1:14" ht="12.75">
      <c r="A108" s="70"/>
      <c r="B108" s="225"/>
      <c r="C108" s="265"/>
      <c r="D108" s="216">
        <v>4351</v>
      </c>
      <c r="E108" s="216">
        <v>5221</v>
      </c>
      <c r="F108" s="179" t="s">
        <v>122</v>
      </c>
      <c r="G108" s="223">
        <v>0</v>
      </c>
      <c r="H108" s="224"/>
      <c r="I108" s="223"/>
      <c r="J108" s="68">
        <v>0</v>
      </c>
      <c r="K108" s="68">
        <v>143</v>
      </c>
      <c r="L108" s="284">
        <f t="shared" si="5"/>
        <v>143</v>
      </c>
      <c r="M108" s="206">
        <v>0</v>
      </c>
      <c r="N108" s="284">
        <f t="shared" si="5"/>
        <v>143</v>
      </c>
    </row>
    <row r="109" spans="1:14" ht="13.5" thickBot="1">
      <c r="A109" s="99"/>
      <c r="B109" s="128"/>
      <c r="C109" s="266"/>
      <c r="D109" s="129">
        <v>4351</v>
      </c>
      <c r="E109" s="129">
        <v>5221</v>
      </c>
      <c r="F109" s="130" t="s">
        <v>197</v>
      </c>
      <c r="G109" s="211">
        <v>0</v>
      </c>
      <c r="H109" s="212"/>
      <c r="I109" s="264"/>
      <c r="J109" s="108">
        <v>0</v>
      </c>
      <c r="K109" s="108">
        <v>85</v>
      </c>
      <c r="L109" s="115">
        <f t="shared" si="5"/>
        <v>85</v>
      </c>
      <c r="M109" s="174">
        <v>0</v>
      </c>
      <c r="N109" s="115">
        <f t="shared" si="5"/>
        <v>85</v>
      </c>
    </row>
    <row r="110" spans="1:14" ht="12.75">
      <c r="A110" s="282"/>
      <c r="B110" s="119" t="s">
        <v>198</v>
      </c>
      <c r="C110" s="257" t="s">
        <v>78</v>
      </c>
      <c r="D110" s="191" t="s">
        <v>75</v>
      </c>
      <c r="E110" s="124" t="s">
        <v>75</v>
      </c>
      <c r="F110" s="268" t="s">
        <v>199</v>
      </c>
      <c r="G110" s="277">
        <v>0</v>
      </c>
      <c r="H110" s="220">
        <v>115</v>
      </c>
      <c r="I110" s="497">
        <f>G110+H110</f>
        <v>115</v>
      </c>
      <c r="J110" s="197">
        <v>0</v>
      </c>
      <c r="K110" s="197">
        <f>K111+K112</f>
        <v>214</v>
      </c>
      <c r="L110" s="197">
        <f aca="true" t="shared" si="6" ref="L110:N137">J110+K110</f>
        <v>214</v>
      </c>
      <c r="M110" s="204">
        <v>0</v>
      </c>
      <c r="N110" s="198">
        <f t="shared" si="6"/>
        <v>214</v>
      </c>
    </row>
    <row r="111" spans="1:14" ht="13.5" thickBot="1">
      <c r="A111" s="63"/>
      <c r="B111" s="306"/>
      <c r="C111" s="270"/>
      <c r="D111" s="178">
        <v>4359</v>
      </c>
      <c r="E111" s="216">
        <v>5221</v>
      </c>
      <c r="F111" s="271" t="s">
        <v>200</v>
      </c>
      <c r="G111" s="272">
        <v>0</v>
      </c>
      <c r="H111" s="212">
        <v>115</v>
      </c>
      <c r="I111" s="264">
        <v>115</v>
      </c>
      <c r="J111" s="68">
        <v>0</v>
      </c>
      <c r="K111" s="68">
        <v>159</v>
      </c>
      <c r="L111" s="68">
        <f t="shared" si="6"/>
        <v>159</v>
      </c>
      <c r="M111" s="206">
        <v>0</v>
      </c>
      <c r="N111" s="69">
        <f t="shared" si="6"/>
        <v>159</v>
      </c>
    </row>
    <row r="112" spans="1:14" ht="13.5" thickBot="1">
      <c r="A112" s="99"/>
      <c r="B112" s="432"/>
      <c r="C112" s="326"/>
      <c r="D112" s="273">
        <v>4312</v>
      </c>
      <c r="E112" s="140">
        <v>5221</v>
      </c>
      <c r="F112" s="130" t="s">
        <v>201</v>
      </c>
      <c r="G112" s="211">
        <v>0</v>
      </c>
      <c r="H112" s="212"/>
      <c r="I112" s="264"/>
      <c r="J112" s="76">
        <v>0</v>
      </c>
      <c r="K112" s="76">
        <v>55</v>
      </c>
      <c r="L112" s="76">
        <f t="shared" si="6"/>
        <v>55</v>
      </c>
      <c r="M112" s="76">
        <v>0</v>
      </c>
      <c r="N112" s="89">
        <f t="shared" si="6"/>
        <v>55</v>
      </c>
    </row>
    <row r="113" spans="1:14" ht="13.5" thickBot="1">
      <c r="A113" s="102" t="s">
        <v>74</v>
      </c>
      <c r="B113" s="135" t="s">
        <v>328</v>
      </c>
      <c r="C113" s="267" t="s">
        <v>78</v>
      </c>
      <c r="D113" s="445" t="s">
        <v>75</v>
      </c>
      <c r="E113" s="446" t="s">
        <v>75</v>
      </c>
      <c r="F113" s="496" t="s">
        <v>202</v>
      </c>
      <c r="G113" s="208">
        <v>0</v>
      </c>
      <c r="H113" s="131">
        <v>1323.9</v>
      </c>
      <c r="I113" s="434">
        <f>I114</f>
        <v>0</v>
      </c>
      <c r="J113" s="221">
        <v>0</v>
      </c>
      <c r="K113" s="205">
        <v>64</v>
      </c>
      <c r="L113" s="199">
        <f t="shared" si="6"/>
        <v>64</v>
      </c>
      <c r="M113" s="205">
        <v>0</v>
      </c>
      <c r="N113" s="199">
        <f t="shared" si="6"/>
        <v>64</v>
      </c>
    </row>
    <row r="114" spans="1:14" ht="13.5" thickBot="1">
      <c r="A114" s="93"/>
      <c r="B114" s="128"/>
      <c r="C114" s="266"/>
      <c r="D114" s="186">
        <v>4312</v>
      </c>
      <c r="E114" s="129">
        <v>5221</v>
      </c>
      <c r="F114" s="130" t="s">
        <v>203</v>
      </c>
      <c r="G114" s="243">
        <v>0</v>
      </c>
      <c r="H114" s="248">
        <v>1323.9</v>
      </c>
      <c r="I114" s="249">
        <v>0</v>
      </c>
      <c r="J114" s="243">
        <v>0</v>
      </c>
      <c r="K114" s="207">
        <v>64</v>
      </c>
      <c r="L114" s="89">
        <f t="shared" si="6"/>
        <v>64</v>
      </c>
      <c r="M114" s="174">
        <v>0</v>
      </c>
      <c r="N114" s="89">
        <f t="shared" si="6"/>
        <v>64</v>
      </c>
    </row>
    <row r="115" spans="1:14" ht="13.5" thickBot="1">
      <c r="A115" s="55" t="s">
        <v>74</v>
      </c>
      <c r="B115" s="119" t="s">
        <v>327</v>
      </c>
      <c r="C115" s="257" t="s">
        <v>78</v>
      </c>
      <c r="D115" s="191" t="s">
        <v>75</v>
      </c>
      <c r="E115" s="124" t="s">
        <v>75</v>
      </c>
      <c r="F115" s="213" t="s">
        <v>204</v>
      </c>
      <c r="G115" s="258">
        <v>0</v>
      </c>
      <c r="H115" s="248">
        <v>1323.9</v>
      </c>
      <c r="I115" s="249">
        <f>I116</f>
        <v>0</v>
      </c>
      <c r="J115" s="253">
        <v>0</v>
      </c>
      <c r="K115" s="204">
        <v>76</v>
      </c>
      <c r="L115" s="198">
        <f t="shared" si="6"/>
        <v>76</v>
      </c>
      <c r="M115" s="205">
        <v>0</v>
      </c>
      <c r="N115" s="198">
        <f t="shared" si="6"/>
        <v>76</v>
      </c>
    </row>
    <row r="116" spans="1:14" ht="13.5" thickBot="1">
      <c r="A116" s="93"/>
      <c r="B116" s="128"/>
      <c r="C116" s="266"/>
      <c r="D116" s="186">
        <v>4379</v>
      </c>
      <c r="E116" s="129">
        <v>5213</v>
      </c>
      <c r="F116" s="130" t="s">
        <v>253</v>
      </c>
      <c r="G116" s="243">
        <v>0</v>
      </c>
      <c r="H116" s="248">
        <v>1323.9</v>
      </c>
      <c r="I116" s="249">
        <v>0</v>
      </c>
      <c r="J116" s="243">
        <v>0</v>
      </c>
      <c r="K116" s="207">
        <v>76</v>
      </c>
      <c r="L116" s="89">
        <f t="shared" si="6"/>
        <v>76</v>
      </c>
      <c r="M116" s="174">
        <v>0</v>
      </c>
      <c r="N116" s="89">
        <f t="shared" si="6"/>
        <v>76</v>
      </c>
    </row>
    <row r="117" spans="1:14" ht="12.75">
      <c r="A117" s="55" t="s">
        <v>74</v>
      </c>
      <c r="B117" s="119" t="s">
        <v>205</v>
      </c>
      <c r="C117" s="257" t="s">
        <v>78</v>
      </c>
      <c r="D117" s="124" t="s">
        <v>75</v>
      </c>
      <c r="E117" s="124" t="s">
        <v>75</v>
      </c>
      <c r="F117" s="125" t="s">
        <v>206</v>
      </c>
      <c r="G117" s="253">
        <v>0</v>
      </c>
      <c r="H117" s="133">
        <v>2914.813</v>
      </c>
      <c r="I117" s="274"/>
      <c r="J117" s="253">
        <v>0</v>
      </c>
      <c r="K117" s="204">
        <v>85</v>
      </c>
      <c r="L117" s="198">
        <f t="shared" si="6"/>
        <v>85</v>
      </c>
      <c r="M117" s="205">
        <v>0</v>
      </c>
      <c r="N117" s="198">
        <f t="shared" si="6"/>
        <v>85</v>
      </c>
    </row>
    <row r="118" spans="1:14" ht="13.5" thickBot="1">
      <c r="A118" s="93"/>
      <c r="B118" s="120"/>
      <c r="C118" s="275"/>
      <c r="D118" s="121">
        <v>4356</v>
      </c>
      <c r="E118" s="121">
        <v>5222</v>
      </c>
      <c r="F118" s="122" t="s">
        <v>207</v>
      </c>
      <c r="G118" s="208">
        <v>0</v>
      </c>
      <c r="H118" s="182">
        <v>2914.813</v>
      </c>
      <c r="I118" s="261"/>
      <c r="J118" s="208">
        <v>0</v>
      </c>
      <c r="K118" s="390">
        <v>85</v>
      </c>
      <c r="L118" s="77">
        <f t="shared" si="6"/>
        <v>85</v>
      </c>
      <c r="M118" s="174">
        <v>0</v>
      </c>
      <c r="N118" s="77">
        <f t="shared" si="6"/>
        <v>85</v>
      </c>
    </row>
    <row r="119" spans="1:14" ht="12.75">
      <c r="A119" s="55" t="s">
        <v>74</v>
      </c>
      <c r="B119" s="119" t="s">
        <v>208</v>
      </c>
      <c r="C119" s="257" t="s">
        <v>78</v>
      </c>
      <c r="D119" s="124" t="s">
        <v>75</v>
      </c>
      <c r="E119" s="124" t="s">
        <v>75</v>
      </c>
      <c r="F119" s="213" t="s">
        <v>209</v>
      </c>
      <c r="G119" s="253">
        <v>0</v>
      </c>
      <c r="H119" s="276"/>
      <c r="I119" s="253"/>
      <c r="J119" s="197">
        <v>0</v>
      </c>
      <c r="K119" s="204">
        <v>95</v>
      </c>
      <c r="L119" s="198">
        <f t="shared" si="6"/>
        <v>95</v>
      </c>
      <c r="M119" s="205">
        <v>0</v>
      </c>
      <c r="N119" s="198">
        <f t="shared" si="6"/>
        <v>95</v>
      </c>
    </row>
    <row r="120" spans="1:14" ht="13.5" thickBot="1">
      <c r="A120" s="99"/>
      <c r="B120" s="128"/>
      <c r="C120" s="266"/>
      <c r="D120" s="129">
        <v>4312</v>
      </c>
      <c r="E120" s="129">
        <v>5222</v>
      </c>
      <c r="F120" s="130" t="s">
        <v>210</v>
      </c>
      <c r="G120" s="243">
        <v>0</v>
      </c>
      <c r="H120" s="244"/>
      <c r="I120" s="243"/>
      <c r="J120" s="76">
        <v>0</v>
      </c>
      <c r="K120" s="207">
        <v>95</v>
      </c>
      <c r="L120" s="89">
        <f t="shared" si="6"/>
        <v>95</v>
      </c>
      <c r="M120" s="174">
        <v>0</v>
      </c>
      <c r="N120" s="89">
        <f t="shared" si="6"/>
        <v>95</v>
      </c>
    </row>
    <row r="121" spans="1:14" ht="12.75">
      <c r="A121" s="55" t="s">
        <v>74</v>
      </c>
      <c r="B121" s="119" t="s">
        <v>211</v>
      </c>
      <c r="C121" s="123" t="s">
        <v>78</v>
      </c>
      <c r="D121" s="259" t="s">
        <v>75</v>
      </c>
      <c r="E121" s="124" t="s">
        <v>75</v>
      </c>
      <c r="F121" s="125" t="s">
        <v>212</v>
      </c>
      <c r="G121" s="276">
        <v>0</v>
      </c>
      <c r="H121" s="220">
        <v>261</v>
      </c>
      <c r="I121" s="126">
        <v>261</v>
      </c>
      <c r="J121" s="247">
        <v>0</v>
      </c>
      <c r="K121" s="204">
        <v>127</v>
      </c>
      <c r="L121" s="198">
        <f t="shared" si="6"/>
        <v>127</v>
      </c>
      <c r="M121" s="205">
        <v>0</v>
      </c>
      <c r="N121" s="198">
        <f t="shared" si="6"/>
        <v>127</v>
      </c>
    </row>
    <row r="122" spans="1:14" ht="13.5" thickBot="1">
      <c r="A122" s="99"/>
      <c r="B122" s="254"/>
      <c r="C122" s="255"/>
      <c r="D122" s="140">
        <v>4352</v>
      </c>
      <c r="E122" s="278">
        <v>5229</v>
      </c>
      <c r="F122" s="130" t="s">
        <v>213</v>
      </c>
      <c r="G122" s="211">
        <v>0</v>
      </c>
      <c r="H122" s="212">
        <v>261</v>
      </c>
      <c r="I122" s="131">
        <v>261</v>
      </c>
      <c r="J122" s="108">
        <v>0</v>
      </c>
      <c r="K122" s="393">
        <v>127</v>
      </c>
      <c r="L122" s="117">
        <f t="shared" si="6"/>
        <v>127</v>
      </c>
      <c r="M122" s="174">
        <v>0</v>
      </c>
      <c r="N122" s="117">
        <f t="shared" si="6"/>
        <v>127</v>
      </c>
    </row>
    <row r="123" spans="1:14" ht="12.75">
      <c r="A123" s="55" t="s">
        <v>74</v>
      </c>
      <c r="B123" s="119" t="s">
        <v>214</v>
      </c>
      <c r="C123" s="257" t="s">
        <v>78</v>
      </c>
      <c r="D123" s="124" t="s">
        <v>75</v>
      </c>
      <c r="E123" s="124" t="s">
        <v>75</v>
      </c>
      <c r="F123" s="125" t="s">
        <v>215</v>
      </c>
      <c r="G123" s="253">
        <v>0</v>
      </c>
      <c r="H123" s="276"/>
      <c r="I123" s="274"/>
      <c r="J123" s="197">
        <v>0</v>
      </c>
      <c r="K123" s="204">
        <v>112</v>
      </c>
      <c r="L123" s="198">
        <f t="shared" si="6"/>
        <v>112</v>
      </c>
      <c r="M123" s="205">
        <v>0</v>
      </c>
      <c r="N123" s="198">
        <f t="shared" si="6"/>
        <v>112</v>
      </c>
    </row>
    <row r="124" spans="1:14" ht="13.5" thickBot="1">
      <c r="A124" s="99"/>
      <c r="B124" s="128"/>
      <c r="C124" s="266"/>
      <c r="D124" s="129">
        <v>4379</v>
      </c>
      <c r="E124" s="129">
        <v>5222</v>
      </c>
      <c r="F124" s="130" t="s">
        <v>216</v>
      </c>
      <c r="G124" s="211">
        <v>0</v>
      </c>
      <c r="H124" s="212"/>
      <c r="I124" s="264"/>
      <c r="J124" s="108">
        <v>0</v>
      </c>
      <c r="K124" s="393">
        <v>112</v>
      </c>
      <c r="L124" s="117">
        <f t="shared" si="6"/>
        <v>112</v>
      </c>
      <c r="M124" s="174">
        <v>0</v>
      </c>
      <c r="N124" s="117">
        <f t="shared" si="6"/>
        <v>112</v>
      </c>
    </row>
    <row r="125" spans="1:14" ht="13.5" thickBot="1">
      <c r="A125" s="55" t="s">
        <v>74</v>
      </c>
      <c r="B125" s="119" t="s">
        <v>217</v>
      </c>
      <c r="C125" s="257" t="s">
        <v>78</v>
      </c>
      <c r="D125" s="124" t="s">
        <v>75</v>
      </c>
      <c r="E125" s="124" t="s">
        <v>75</v>
      </c>
      <c r="F125" s="213" t="s">
        <v>218</v>
      </c>
      <c r="G125" s="258">
        <v>0</v>
      </c>
      <c r="H125" s="175">
        <v>3583.255</v>
      </c>
      <c r="I125" s="263"/>
      <c r="J125" s="258">
        <v>0</v>
      </c>
      <c r="K125" s="401">
        <f>K126+K127+K128</f>
        <v>255</v>
      </c>
      <c r="L125" s="280">
        <f t="shared" si="6"/>
        <v>255</v>
      </c>
      <c r="M125" s="205">
        <v>0</v>
      </c>
      <c r="N125" s="280">
        <f t="shared" si="6"/>
        <v>255</v>
      </c>
    </row>
    <row r="126" spans="1:14" ht="12.75">
      <c r="A126" s="63"/>
      <c r="B126" s="135"/>
      <c r="C126" s="267"/>
      <c r="D126" s="136">
        <v>4375</v>
      </c>
      <c r="E126" s="136">
        <v>5221</v>
      </c>
      <c r="F126" s="137" t="s">
        <v>219</v>
      </c>
      <c r="G126" s="223">
        <v>0</v>
      </c>
      <c r="H126" s="177">
        <v>583.44</v>
      </c>
      <c r="I126" s="261"/>
      <c r="J126" s="223">
        <v>0</v>
      </c>
      <c r="K126" s="206">
        <v>95</v>
      </c>
      <c r="L126" s="284">
        <f t="shared" si="6"/>
        <v>95</v>
      </c>
      <c r="M126" s="206">
        <v>0</v>
      </c>
      <c r="N126" s="284">
        <f t="shared" si="6"/>
        <v>95</v>
      </c>
    </row>
    <row r="127" spans="1:14" ht="12.75">
      <c r="A127" s="70"/>
      <c r="B127" s="120"/>
      <c r="C127" s="275"/>
      <c r="D127" s="121">
        <v>4378</v>
      </c>
      <c r="E127" s="121">
        <v>5221</v>
      </c>
      <c r="F127" s="179" t="s">
        <v>220</v>
      </c>
      <c r="G127" s="223">
        <v>0</v>
      </c>
      <c r="H127" s="180">
        <v>2695.052</v>
      </c>
      <c r="I127" s="261"/>
      <c r="J127" s="223">
        <v>0</v>
      </c>
      <c r="K127" s="206">
        <v>112</v>
      </c>
      <c r="L127" s="284">
        <f t="shared" si="6"/>
        <v>112</v>
      </c>
      <c r="M127" s="206">
        <v>0</v>
      </c>
      <c r="N127" s="284">
        <f t="shared" si="6"/>
        <v>112</v>
      </c>
    </row>
    <row r="128" spans="1:14" ht="13.5" thickBot="1">
      <c r="A128" s="99"/>
      <c r="B128" s="128"/>
      <c r="C128" s="266"/>
      <c r="D128" s="140">
        <v>4312</v>
      </c>
      <c r="E128" s="140">
        <v>5221</v>
      </c>
      <c r="F128" s="130" t="s">
        <v>221</v>
      </c>
      <c r="G128" s="211">
        <v>0</v>
      </c>
      <c r="H128" s="139">
        <v>304.763</v>
      </c>
      <c r="I128" s="264"/>
      <c r="J128" s="211">
        <v>0</v>
      </c>
      <c r="K128" s="393">
        <v>48</v>
      </c>
      <c r="L128" s="115">
        <f t="shared" si="6"/>
        <v>48</v>
      </c>
      <c r="M128" s="174">
        <v>0</v>
      </c>
      <c r="N128" s="115">
        <f t="shared" si="6"/>
        <v>48</v>
      </c>
    </row>
    <row r="129" spans="1:14" ht="12.75">
      <c r="A129" s="55" t="s">
        <v>74</v>
      </c>
      <c r="B129" s="295" t="s">
        <v>156</v>
      </c>
      <c r="C129" s="298" t="s">
        <v>78</v>
      </c>
      <c r="D129" s="293" t="s">
        <v>75</v>
      </c>
      <c r="E129" s="293" t="s">
        <v>75</v>
      </c>
      <c r="F129" s="292" t="s">
        <v>157</v>
      </c>
      <c r="G129" s="279">
        <v>0</v>
      </c>
      <c r="H129" s="242">
        <f>H130+H131</f>
        <v>476</v>
      </c>
      <c r="I129" s="309">
        <f>G129+H129</f>
        <v>476</v>
      </c>
      <c r="J129" s="258">
        <v>0</v>
      </c>
      <c r="K129" s="204">
        <f>K131+K130</f>
        <v>196</v>
      </c>
      <c r="L129" s="280">
        <f t="shared" si="6"/>
        <v>196</v>
      </c>
      <c r="M129" s="205">
        <v>0</v>
      </c>
      <c r="N129" s="280">
        <f t="shared" si="6"/>
        <v>196</v>
      </c>
    </row>
    <row r="130" spans="1:14" ht="12.75">
      <c r="A130" s="63"/>
      <c r="B130" s="225"/>
      <c r="C130" s="322"/>
      <c r="D130" s="216">
        <v>4377</v>
      </c>
      <c r="E130" s="216">
        <v>5222</v>
      </c>
      <c r="F130" s="179" t="s">
        <v>222</v>
      </c>
      <c r="G130" s="316">
        <v>0</v>
      </c>
      <c r="H130" s="223">
        <v>294</v>
      </c>
      <c r="I130" s="281">
        <v>294</v>
      </c>
      <c r="J130" s="223">
        <v>0</v>
      </c>
      <c r="K130" s="206">
        <v>143</v>
      </c>
      <c r="L130" s="69">
        <f t="shared" si="6"/>
        <v>143</v>
      </c>
      <c r="M130" s="206">
        <v>0</v>
      </c>
      <c r="N130" s="69">
        <f t="shared" si="6"/>
        <v>143</v>
      </c>
    </row>
    <row r="131" spans="1:14" ht="13.5" thickBot="1">
      <c r="A131" s="99"/>
      <c r="B131" s="332"/>
      <c r="C131" s="323"/>
      <c r="D131" s="140">
        <v>4379</v>
      </c>
      <c r="E131" s="140">
        <v>5222</v>
      </c>
      <c r="F131" s="305" t="s">
        <v>223</v>
      </c>
      <c r="G131" s="317">
        <v>0</v>
      </c>
      <c r="H131" s="243">
        <v>182</v>
      </c>
      <c r="I131" s="329">
        <v>182</v>
      </c>
      <c r="J131" s="108">
        <v>0</v>
      </c>
      <c r="K131" s="393">
        <v>53</v>
      </c>
      <c r="L131" s="115">
        <f t="shared" si="6"/>
        <v>53</v>
      </c>
      <c r="M131" s="206">
        <v>0</v>
      </c>
      <c r="N131" s="115">
        <f t="shared" si="6"/>
        <v>53</v>
      </c>
    </row>
    <row r="132" spans="1:14" ht="12.75">
      <c r="A132" s="55" t="s">
        <v>74</v>
      </c>
      <c r="B132" s="119" t="s">
        <v>224</v>
      </c>
      <c r="C132" s="123" t="s">
        <v>78</v>
      </c>
      <c r="D132" s="124" t="s">
        <v>75</v>
      </c>
      <c r="E132" s="191" t="s">
        <v>75</v>
      </c>
      <c r="F132" s="268" t="s">
        <v>225</v>
      </c>
      <c r="G132" s="253">
        <v>0</v>
      </c>
      <c r="H132" s="220">
        <f>H133+H134+H136</f>
        <v>588</v>
      </c>
      <c r="I132" s="127">
        <f>G132+H132</f>
        <v>588</v>
      </c>
      <c r="J132" s="247">
        <v>0</v>
      </c>
      <c r="K132" s="204">
        <f>K133+K134+K135+K136</f>
        <v>365</v>
      </c>
      <c r="L132" s="198">
        <f t="shared" si="6"/>
        <v>365</v>
      </c>
      <c r="M132" s="206">
        <v>0</v>
      </c>
      <c r="N132" s="198">
        <f t="shared" si="6"/>
        <v>365</v>
      </c>
    </row>
    <row r="133" spans="1:14" ht="12.75">
      <c r="A133" s="188"/>
      <c r="B133" s="135"/>
      <c r="C133" s="118"/>
      <c r="D133" s="136">
        <v>4377</v>
      </c>
      <c r="E133" s="189">
        <v>5221</v>
      </c>
      <c r="F133" s="283" t="s">
        <v>226</v>
      </c>
      <c r="G133" s="221">
        <v>0</v>
      </c>
      <c r="H133" s="222">
        <v>196</v>
      </c>
      <c r="I133" s="138">
        <v>196</v>
      </c>
      <c r="J133" s="416">
        <v>0</v>
      </c>
      <c r="K133" s="205">
        <v>95</v>
      </c>
      <c r="L133" s="199">
        <f t="shared" si="6"/>
        <v>95</v>
      </c>
      <c r="M133" s="206">
        <v>0</v>
      </c>
      <c r="N133" s="199">
        <f t="shared" si="6"/>
        <v>95</v>
      </c>
    </row>
    <row r="134" spans="1:14" ht="12.75">
      <c r="A134" s="63"/>
      <c r="B134" s="135"/>
      <c r="C134" s="217"/>
      <c r="D134" s="216">
        <v>4357</v>
      </c>
      <c r="E134" s="178">
        <v>5221</v>
      </c>
      <c r="F134" s="271" t="s">
        <v>227</v>
      </c>
      <c r="G134" s="223">
        <v>0</v>
      </c>
      <c r="H134" s="224">
        <v>196</v>
      </c>
      <c r="I134" s="181">
        <v>196</v>
      </c>
      <c r="J134" s="417">
        <v>0</v>
      </c>
      <c r="K134" s="206">
        <v>95</v>
      </c>
      <c r="L134" s="69">
        <f t="shared" si="6"/>
        <v>95</v>
      </c>
      <c r="M134" s="206">
        <v>0</v>
      </c>
      <c r="N134" s="69">
        <f t="shared" si="6"/>
        <v>95</v>
      </c>
    </row>
    <row r="135" spans="1:14" ht="12.75">
      <c r="A135" s="63"/>
      <c r="B135" s="135"/>
      <c r="C135" s="118"/>
      <c r="D135" s="216">
        <v>4351</v>
      </c>
      <c r="E135" s="189">
        <v>5221</v>
      </c>
      <c r="F135" s="283" t="s">
        <v>229</v>
      </c>
      <c r="G135" s="223">
        <v>0</v>
      </c>
      <c r="H135" s="224"/>
      <c r="I135" s="138"/>
      <c r="J135" s="190">
        <v>0</v>
      </c>
      <c r="K135" s="205">
        <v>80</v>
      </c>
      <c r="L135" s="69">
        <f t="shared" si="6"/>
        <v>80</v>
      </c>
      <c r="M135" s="206">
        <v>0</v>
      </c>
      <c r="N135" s="69">
        <f t="shared" si="6"/>
        <v>80</v>
      </c>
    </row>
    <row r="136" spans="1:14" ht="13.5" thickBot="1">
      <c r="A136" s="99"/>
      <c r="B136" s="128"/>
      <c r="C136" s="218"/>
      <c r="D136" s="129">
        <v>4354</v>
      </c>
      <c r="E136" s="186">
        <v>5221</v>
      </c>
      <c r="F136" s="269" t="s">
        <v>228</v>
      </c>
      <c r="G136" s="211">
        <v>0</v>
      </c>
      <c r="H136" s="212">
        <v>196</v>
      </c>
      <c r="I136" s="132">
        <v>196</v>
      </c>
      <c r="J136" s="108">
        <v>0</v>
      </c>
      <c r="K136" s="393">
        <v>95</v>
      </c>
      <c r="L136" s="117">
        <f t="shared" si="6"/>
        <v>95</v>
      </c>
      <c r="M136" s="174">
        <v>0</v>
      </c>
      <c r="N136" s="117">
        <f t="shared" si="6"/>
        <v>95</v>
      </c>
    </row>
    <row r="137" spans="1:14" ht="12.75">
      <c r="A137" s="55" t="s">
        <v>74</v>
      </c>
      <c r="B137" s="119" t="s">
        <v>230</v>
      </c>
      <c r="C137" s="257" t="s">
        <v>78</v>
      </c>
      <c r="D137" s="191" t="s">
        <v>75</v>
      </c>
      <c r="E137" s="124" t="s">
        <v>75</v>
      </c>
      <c r="F137" s="213" t="s">
        <v>231</v>
      </c>
      <c r="G137" s="253">
        <v>0</v>
      </c>
      <c r="H137" s="276"/>
      <c r="I137" s="274"/>
      <c r="J137" s="197">
        <v>0</v>
      </c>
      <c r="K137" s="204">
        <f>K138+K139+K140+K141+K142+K143+K144+K145</f>
        <v>1015</v>
      </c>
      <c r="L137" s="198">
        <f t="shared" si="6"/>
        <v>1015</v>
      </c>
      <c r="M137" s="205">
        <v>0</v>
      </c>
      <c r="N137" s="198">
        <f t="shared" si="6"/>
        <v>1015</v>
      </c>
    </row>
    <row r="138" spans="1:14" ht="12.75">
      <c r="A138" s="63"/>
      <c r="B138" s="135"/>
      <c r="C138" s="267"/>
      <c r="D138" s="189">
        <v>4374</v>
      </c>
      <c r="E138" s="136">
        <v>5222</v>
      </c>
      <c r="F138" s="137" t="s">
        <v>232</v>
      </c>
      <c r="G138" s="223">
        <v>0</v>
      </c>
      <c r="H138" s="224"/>
      <c r="I138" s="223"/>
      <c r="J138" s="68">
        <v>0</v>
      </c>
      <c r="K138" s="206">
        <v>127</v>
      </c>
      <c r="L138" s="69">
        <f aca="true" t="shared" si="7" ref="L138:N145">J138+K138</f>
        <v>127</v>
      </c>
      <c r="M138" s="206">
        <v>0</v>
      </c>
      <c r="N138" s="69">
        <f t="shared" si="7"/>
        <v>127</v>
      </c>
    </row>
    <row r="139" spans="1:14" ht="12.75">
      <c r="A139" s="63"/>
      <c r="B139" s="225"/>
      <c r="C139" s="265"/>
      <c r="D139" s="178">
        <v>4374</v>
      </c>
      <c r="E139" s="216">
        <v>5222</v>
      </c>
      <c r="F139" s="179" t="s">
        <v>233</v>
      </c>
      <c r="G139" s="223">
        <v>0</v>
      </c>
      <c r="H139" s="224"/>
      <c r="I139" s="223"/>
      <c r="J139" s="68">
        <v>0</v>
      </c>
      <c r="K139" s="206">
        <v>127</v>
      </c>
      <c r="L139" s="69">
        <f t="shared" si="7"/>
        <v>127</v>
      </c>
      <c r="M139" s="206">
        <v>0</v>
      </c>
      <c r="N139" s="69">
        <f t="shared" si="7"/>
        <v>127</v>
      </c>
    </row>
    <row r="140" spans="1:14" ht="12.75">
      <c r="A140" s="63"/>
      <c r="B140" s="225"/>
      <c r="C140" s="265"/>
      <c r="D140" s="178">
        <v>4378</v>
      </c>
      <c r="E140" s="216">
        <v>5222</v>
      </c>
      <c r="F140" s="179" t="s">
        <v>234</v>
      </c>
      <c r="G140" s="223">
        <v>0</v>
      </c>
      <c r="H140" s="224"/>
      <c r="I140" s="223"/>
      <c r="J140" s="68">
        <v>0</v>
      </c>
      <c r="K140" s="206">
        <v>127</v>
      </c>
      <c r="L140" s="69">
        <f t="shared" si="7"/>
        <v>127</v>
      </c>
      <c r="M140" s="206">
        <v>0</v>
      </c>
      <c r="N140" s="69">
        <f t="shared" si="7"/>
        <v>127</v>
      </c>
    </row>
    <row r="141" spans="1:14" ht="12.75">
      <c r="A141" s="63"/>
      <c r="B141" s="225"/>
      <c r="C141" s="265"/>
      <c r="D141" s="178">
        <v>4378</v>
      </c>
      <c r="E141" s="216">
        <v>5222</v>
      </c>
      <c r="F141" s="179" t="s">
        <v>235</v>
      </c>
      <c r="G141" s="223">
        <v>0</v>
      </c>
      <c r="H141" s="224"/>
      <c r="I141" s="223"/>
      <c r="J141" s="68">
        <v>0</v>
      </c>
      <c r="K141" s="206">
        <v>143</v>
      </c>
      <c r="L141" s="69">
        <f t="shared" si="7"/>
        <v>143</v>
      </c>
      <c r="M141" s="206">
        <v>0</v>
      </c>
      <c r="N141" s="69">
        <f t="shared" si="7"/>
        <v>143</v>
      </c>
    </row>
    <row r="142" spans="1:14" ht="12.75">
      <c r="A142" s="63"/>
      <c r="B142" s="225"/>
      <c r="C142" s="265"/>
      <c r="D142" s="178">
        <v>4374</v>
      </c>
      <c r="E142" s="216">
        <v>5222</v>
      </c>
      <c r="F142" s="179" t="s">
        <v>236</v>
      </c>
      <c r="G142" s="223">
        <v>0</v>
      </c>
      <c r="H142" s="224"/>
      <c r="I142" s="223"/>
      <c r="J142" s="68">
        <v>0</v>
      </c>
      <c r="K142" s="206">
        <v>127</v>
      </c>
      <c r="L142" s="69">
        <f t="shared" si="7"/>
        <v>127</v>
      </c>
      <c r="M142" s="206">
        <v>0</v>
      </c>
      <c r="N142" s="69">
        <f t="shared" si="7"/>
        <v>127</v>
      </c>
    </row>
    <row r="143" spans="1:14" ht="12.75">
      <c r="A143" s="63"/>
      <c r="B143" s="225"/>
      <c r="C143" s="265"/>
      <c r="D143" s="178">
        <v>4374</v>
      </c>
      <c r="E143" s="216">
        <v>5222</v>
      </c>
      <c r="F143" s="179" t="s">
        <v>237</v>
      </c>
      <c r="G143" s="223">
        <v>0</v>
      </c>
      <c r="H143" s="224"/>
      <c r="I143" s="223"/>
      <c r="J143" s="68">
        <v>0</v>
      </c>
      <c r="K143" s="206">
        <v>127</v>
      </c>
      <c r="L143" s="69">
        <f t="shared" si="7"/>
        <v>127</v>
      </c>
      <c r="M143" s="206">
        <v>0</v>
      </c>
      <c r="N143" s="69">
        <f t="shared" si="7"/>
        <v>127</v>
      </c>
    </row>
    <row r="144" spans="1:14" ht="12.75">
      <c r="A144" s="63"/>
      <c r="B144" s="225"/>
      <c r="C144" s="265"/>
      <c r="D144" s="178">
        <v>4374</v>
      </c>
      <c r="E144" s="216">
        <v>5222</v>
      </c>
      <c r="F144" s="179" t="s">
        <v>238</v>
      </c>
      <c r="G144" s="223">
        <v>0</v>
      </c>
      <c r="H144" s="224"/>
      <c r="I144" s="223"/>
      <c r="J144" s="68">
        <v>0</v>
      </c>
      <c r="K144" s="206">
        <v>127</v>
      </c>
      <c r="L144" s="69">
        <f t="shared" si="7"/>
        <v>127</v>
      </c>
      <c r="M144" s="206">
        <v>0</v>
      </c>
      <c r="N144" s="69">
        <f t="shared" si="7"/>
        <v>127</v>
      </c>
    </row>
    <row r="145" spans="1:14" ht="13.5" thickBot="1">
      <c r="A145" s="99"/>
      <c r="B145" s="128"/>
      <c r="C145" s="266"/>
      <c r="D145" s="186">
        <v>4378</v>
      </c>
      <c r="E145" s="129">
        <v>5222</v>
      </c>
      <c r="F145" s="130" t="s">
        <v>239</v>
      </c>
      <c r="G145" s="211">
        <v>0</v>
      </c>
      <c r="H145" s="212"/>
      <c r="I145" s="264"/>
      <c r="J145" s="108">
        <v>0</v>
      </c>
      <c r="K145" s="393">
        <v>110</v>
      </c>
      <c r="L145" s="117">
        <f t="shared" si="7"/>
        <v>110</v>
      </c>
      <c r="M145" s="174">
        <v>0</v>
      </c>
      <c r="N145" s="117">
        <f t="shared" si="7"/>
        <v>110</v>
      </c>
    </row>
    <row r="146" spans="1:14" ht="13.5" thickBot="1">
      <c r="A146" s="55" t="s">
        <v>74</v>
      </c>
      <c r="B146" s="119" t="s">
        <v>240</v>
      </c>
      <c r="C146" s="123" t="s">
        <v>78</v>
      </c>
      <c r="D146" s="124" t="s">
        <v>75</v>
      </c>
      <c r="E146" s="219" t="s">
        <v>75</v>
      </c>
      <c r="F146" s="125" t="s">
        <v>241</v>
      </c>
      <c r="G146" s="276">
        <v>0</v>
      </c>
      <c r="H146" s="252">
        <f>H147+H148</f>
        <v>600</v>
      </c>
      <c r="I146" s="176">
        <f>G146+H146</f>
        <v>600</v>
      </c>
      <c r="J146" s="184">
        <v>0</v>
      </c>
      <c r="K146" s="401">
        <f>K147+K148</f>
        <v>318</v>
      </c>
      <c r="L146" s="185">
        <f>J146+K146</f>
        <v>318</v>
      </c>
      <c r="M146" s="205">
        <v>0</v>
      </c>
      <c r="N146" s="185">
        <f>L146+M146</f>
        <v>318</v>
      </c>
    </row>
    <row r="147" spans="1:14" ht="12.75">
      <c r="A147" s="63"/>
      <c r="B147" s="135"/>
      <c r="C147" s="118"/>
      <c r="D147" s="136">
        <v>4371</v>
      </c>
      <c r="E147" s="285">
        <v>5229</v>
      </c>
      <c r="F147" s="137" t="s">
        <v>242</v>
      </c>
      <c r="G147" s="222">
        <v>0</v>
      </c>
      <c r="H147" s="276">
        <v>300</v>
      </c>
      <c r="I147" s="274">
        <f>G147+H147</f>
        <v>300</v>
      </c>
      <c r="J147" s="68">
        <v>0</v>
      </c>
      <c r="K147" s="206">
        <v>159</v>
      </c>
      <c r="L147" s="69">
        <v>159</v>
      </c>
      <c r="M147" s="206">
        <v>0</v>
      </c>
      <c r="N147" s="69">
        <v>159</v>
      </c>
    </row>
    <row r="148" spans="1:14" ht="13.5" thickBot="1">
      <c r="A148" s="70"/>
      <c r="B148" s="254"/>
      <c r="C148" s="291"/>
      <c r="D148" s="121">
        <v>4371</v>
      </c>
      <c r="E148" s="289">
        <v>5229</v>
      </c>
      <c r="F148" s="122" t="s">
        <v>243</v>
      </c>
      <c r="G148" s="208">
        <v>0</v>
      </c>
      <c r="H148" s="288">
        <v>300</v>
      </c>
      <c r="I148" s="287">
        <f>G148+H148</f>
        <v>300</v>
      </c>
      <c r="J148" s="75">
        <v>0</v>
      </c>
      <c r="K148" s="390">
        <v>159</v>
      </c>
      <c r="L148" s="77">
        <v>159</v>
      </c>
      <c r="M148" s="174">
        <v>0</v>
      </c>
      <c r="N148" s="77">
        <v>159</v>
      </c>
    </row>
    <row r="149" spans="1:14" ht="12.75">
      <c r="A149" s="55" t="s">
        <v>74</v>
      </c>
      <c r="B149" s="295" t="s">
        <v>244</v>
      </c>
      <c r="C149" s="298" t="s">
        <v>78</v>
      </c>
      <c r="D149" s="293" t="s">
        <v>75</v>
      </c>
      <c r="E149" s="293" t="s">
        <v>75</v>
      </c>
      <c r="F149" s="292" t="s">
        <v>245</v>
      </c>
      <c r="G149" s="262">
        <v>0</v>
      </c>
      <c r="H149" s="299">
        <v>213</v>
      </c>
      <c r="I149" s="294">
        <v>213</v>
      </c>
      <c r="J149" s="184">
        <v>0</v>
      </c>
      <c r="K149" s="401">
        <f>K150+K151</f>
        <v>247</v>
      </c>
      <c r="L149" s="185">
        <f aca="true" t="shared" si="8" ref="L149:N157">J149+K149</f>
        <v>247</v>
      </c>
      <c r="M149" s="205">
        <v>0</v>
      </c>
      <c r="N149" s="185">
        <f t="shared" si="8"/>
        <v>247</v>
      </c>
    </row>
    <row r="150" spans="1:14" ht="12.75">
      <c r="A150" s="63"/>
      <c r="B150" s="306"/>
      <c r="C150" s="270"/>
      <c r="D150" s="216">
        <v>4357</v>
      </c>
      <c r="E150" s="216">
        <v>5229</v>
      </c>
      <c r="F150" s="271" t="s">
        <v>246</v>
      </c>
      <c r="G150" s="296">
        <v>0</v>
      </c>
      <c r="H150" s="224">
        <v>93</v>
      </c>
      <c r="I150" s="296">
        <v>93</v>
      </c>
      <c r="J150" s="68">
        <v>0</v>
      </c>
      <c r="K150" s="206">
        <v>127</v>
      </c>
      <c r="L150" s="69">
        <f t="shared" si="8"/>
        <v>127</v>
      </c>
      <c r="M150" s="206">
        <v>0</v>
      </c>
      <c r="N150" s="69">
        <f t="shared" si="8"/>
        <v>127</v>
      </c>
    </row>
    <row r="151" spans="1:14" ht="13.5" thickBot="1">
      <c r="A151" s="70"/>
      <c r="B151" s="333"/>
      <c r="C151" s="291"/>
      <c r="D151" s="121">
        <v>4351</v>
      </c>
      <c r="E151" s="121">
        <v>5229</v>
      </c>
      <c r="F151" s="122" t="s">
        <v>247</v>
      </c>
      <c r="G151" s="319">
        <v>0</v>
      </c>
      <c r="H151" s="328">
        <v>120</v>
      </c>
      <c r="I151" s="335">
        <v>120</v>
      </c>
      <c r="J151" s="75">
        <v>0</v>
      </c>
      <c r="K151" s="390">
        <v>120</v>
      </c>
      <c r="L151" s="77">
        <f t="shared" si="8"/>
        <v>120</v>
      </c>
      <c r="M151" s="174">
        <v>0</v>
      </c>
      <c r="N151" s="77">
        <f t="shared" si="8"/>
        <v>120</v>
      </c>
    </row>
    <row r="152" spans="1:14" ht="12.75">
      <c r="A152" s="55" t="s">
        <v>74</v>
      </c>
      <c r="B152" s="119" t="s">
        <v>248</v>
      </c>
      <c r="C152" s="123" t="s">
        <v>78</v>
      </c>
      <c r="D152" s="259" t="s">
        <v>75</v>
      </c>
      <c r="E152" s="124" t="s">
        <v>75</v>
      </c>
      <c r="F152" s="125" t="s">
        <v>249</v>
      </c>
      <c r="G152" s="276">
        <v>0</v>
      </c>
      <c r="H152" s="220">
        <v>238</v>
      </c>
      <c r="I152" s="436">
        <v>238</v>
      </c>
      <c r="J152" s="197">
        <v>0</v>
      </c>
      <c r="K152" s="197">
        <f>K153+K154+K155+K156</f>
        <v>444</v>
      </c>
      <c r="L152" s="198">
        <f t="shared" si="8"/>
        <v>444</v>
      </c>
      <c r="M152" s="205">
        <v>0</v>
      </c>
      <c r="N152" s="198">
        <f t="shared" si="8"/>
        <v>444</v>
      </c>
    </row>
    <row r="153" spans="1:14" ht="12.75">
      <c r="A153" s="63"/>
      <c r="B153" s="310"/>
      <c r="C153" s="311"/>
      <c r="D153" s="313">
        <v>4375</v>
      </c>
      <c r="E153" s="136">
        <v>5221</v>
      </c>
      <c r="F153" s="137" t="s">
        <v>250</v>
      </c>
      <c r="G153" s="318">
        <v>0</v>
      </c>
      <c r="H153" s="222">
        <v>73</v>
      </c>
      <c r="I153" s="437">
        <v>73</v>
      </c>
      <c r="J153" s="68">
        <v>0</v>
      </c>
      <c r="K153" s="68">
        <v>127</v>
      </c>
      <c r="L153" s="69">
        <f t="shared" si="8"/>
        <v>127</v>
      </c>
      <c r="M153" s="206">
        <v>0</v>
      </c>
      <c r="N153" s="69">
        <f t="shared" si="8"/>
        <v>127</v>
      </c>
    </row>
    <row r="154" spans="1:14" ht="12.75">
      <c r="A154" s="63"/>
      <c r="B154" s="306"/>
      <c r="C154" s="307"/>
      <c r="D154" s="324">
        <v>4375</v>
      </c>
      <c r="E154" s="216">
        <v>5221</v>
      </c>
      <c r="F154" s="179" t="s">
        <v>251</v>
      </c>
      <c r="G154" s="296">
        <v>0</v>
      </c>
      <c r="H154" s="224">
        <v>73</v>
      </c>
      <c r="I154" s="438">
        <v>73</v>
      </c>
      <c r="J154" s="68">
        <v>0</v>
      </c>
      <c r="K154" s="68">
        <v>127</v>
      </c>
      <c r="L154" s="69">
        <f t="shared" si="8"/>
        <v>127</v>
      </c>
      <c r="M154" s="206">
        <v>0</v>
      </c>
      <c r="N154" s="69">
        <f t="shared" si="8"/>
        <v>127</v>
      </c>
    </row>
    <row r="155" spans="1:14" ht="12.75">
      <c r="A155" s="188"/>
      <c r="B155" s="310"/>
      <c r="C155" s="311"/>
      <c r="D155" s="313">
        <v>4371</v>
      </c>
      <c r="E155" s="136">
        <v>5221</v>
      </c>
      <c r="F155" s="137" t="s">
        <v>254</v>
      </c>
      <c r="G155" s="318">
        <v>0</v>
      </c>
      <c r="H155" s="222"/>
      <c r="I155" s="437"/>
      <c r="J155" s="68">
        <v>0</v>
      </c>
      <c r="K155" s="68">
        <v>95</v>
      </c>
      <c r="L155" s="69">
        <f t="shared" si="8"/>
        <v>95</v>
      </c>
      <c r="M155" s="206">
        <v>0</v>
      </c>
      <c r="N155" s="69">
        <f t="shared" si="8"/>
        <v>95</v>
      </c>
    </row>
    <row r="156" spans="1:14" ht="13.5" thickBot="1">
      <c r="A156" s="99"/>
      <c r="B156" s="254"/>
      <c r="C156" s="255"/>
      <c r="D156" s="314">
        <v>4375</v>
      </c>
      <c r="E156" s="129">
        <v>5221</v>
      </c>
      <c r="F156" s="130" t="s">
        <v>252</v>
      </c>
      <c r="G156" s="297">
        <v>0</v>
      </c>
      <c r="H156" s="212">
        <v>92</v>
      </c>
      <c r="I156" s="290">
        <v>92</v>
      </c>
      <c r="J156" s="108">
        <v>0</v>
      </c>
      <c r="K156" s="393">
        <v>95</v>
      </c>
      <c r="L156" s="117">
        <f t="shared" si="8"/>
        <v>95</v>
      </c>
      <c r="M156" s="174">
        <v>0</v>
      </c>
      <c r="N156" s="117">
        <f t="shared" si="8"/>
        <v>95</v>
      </c>
    </row>
    <row r="157" spans="1:14" ht="12.75">
      <c r="A157" s="55" t="s">
        <v>74</v>
      </c>
      <c r="B157" s="119" t="s">
        <v>255</v>
      </c>
      <c r="C157" s="123" t="s">
        <v>78</v>
      </c>
      <c r="D157" s="124" t="s">
        <v>75</v>
      </c>
      <c r="E157" s="124" t="s">
        <v>75</v>
      </c>
      <c r="F157" s="125" t="s">
        <v>256</v>
      </c>
      <c r="G157" s="320">
        <v>0</v>
      </c>
      <c r="H157" s="304">
        <v>50</v>
      </c>
      <c r="I157" s="331">
        <v>50</v>
      </c>
      <c r="J157" s="247">
        <v>0</v>
      </c>
      <c r="K157" s="204">
        <v>95</v>
      </c>
      <c r="L157" s="198">
        <f t="shared" si="8"/>
        <v>95</v>
      </c>
      <c r="M157" s="205">
        <v>0</v>
      </c>
      <c r="N157" s="198">
        <f t="shared" si="8"/>
        <v>95</v>
      </c>
    </row>
    <row r="158" spans="1:14" ht="13.5" thickBot="1">
      <c r="A158" s="99"/>
      <c r="B158" s="128"/>
      <c r="C158" s="218"/>
      <c r="D158" s="140">
        <v>4373</v>
      </c>
      <c r="E158" s="129">
        <v>5221</v>
      </c>
      <c r="F158" s="130" t="s">
        <v>257</v>
      </c>
      <c r="G158" s="297">
        <v>0</v>
      </c>
      <c r="H158" s="290">
        <v>50</v>
      </c>
      <c r="I158" s="330">
        <v>50</v>
      </c>
      <c r="J158" s="108">
        <v>0</v>
      </c>
      <c r="K158" s="393">
        <v>95</v>
      </c>
      <c r="L158" s="117">
        <v>95</v>
      </c>
      <c r="M158" s="206">
        <v>0</v>
      </c>
      <c r="N158" s="117">
        <v>95</v>
      </c>
    </row>
    <row r="159" spans="1:14" ht="12.75">
      <c r="A159" s="166" t="s">
        <v>74</v>
      </c>
      <c r="B159" s="447" t="s">
        <v>258</v>
      </c>
      <c r="C159" s="448" t="s">
        <v>78</v>
      </c>
      <c r="D159" s="449" t="s">
        <v>75</v>
      </c>
      <c r="E159" s="449" t="s">
        <v>75</v>
      </c>
      <c r="F159" s="450" t="s">
        <v>259</v>
      </c>
      <c r="G159" s="451">
        <v>0</v>
      </c>
      <c r="H159" s="452"/>
      <c r="I159" s="453"/>
      <c r="J159" s="454">
        <v>0</v>
      </c>
      <c r="K159" s="455">
        <f>K160+K161</f>
        <v>207</v>
      </c>
      <c r="L159" s="456">
        <f aca="true" t="shared" si="9" ref="L159:N174">J159+K159</f>
        <v>207</v>
      </c>
      <c r="M159" s="455">
        <f>M160+M161</f>
        <v>-112</v>
      </c>
      <c r="N159" s="456">
        <f t="shared" si="9"/>
        <v>95</v>
      </c>
    </row>
    <row r="160" spans="1:14" ht="12.75">
      <c r="A160" s="457"/>
      <c r="B160" s="458"/>
      <c r="C160" s="459"/>
      <c r="D160" s="460">
        <v>4351</v>
      </c>
      <c r="E160" s="460">
        <v>5223</v>
      </c>
      <c r="F160" s="461" t="s">
        <v>260</v>
      </c>
      <c r="G160" s="462">
        <v>0</v>
      </c>
      <c r="H160" s="463"/>
      <c r="I160" s="462"/>
      <c r="J160" s="464">
        <v>0</v>
      </c>
      <c r="K160" s="465">
        <v>112</v>
      </c>
      <c r="L160" s="466">
        <f t="shared" si="9"/>
        <v>112</v>
      </c>
      <c r="M160" s="465">
        <v>-112</v>
      </c>
      <c r="N160" s="466">
        <f>L160+M160</f>
        <v>0</v>
      </c>
    </row>
    <row r="161" spans="1:14" ht="13.5" thickBot="1">
      <c r="A161" s="99"/>
      <c r="B161" s="409"/>
      <c r="C161" s="338"/>
      <c r="D161" s="300">
        <v>4371</v>
      </c>
      <c r="E161" s="344">
        <v>5223</v>
      </c>
      <c r="F161" s="336" t="s">
        <v>261</v>
      </c>
      <c r="G161" s="315">
        <v>0</v>
      </c>
      <c r="H161" s="327"/>
      <c r="I161" s="325"/>
      <c r="J161" s="108">
        <v>0</v>
      </c>
      <c r="K161" s="393">
        <v>95</v>
      </c>
      <c r="L161" s="117">
        <f t="shared" si="9"/>
        <v>95</v>
      </c>
      <c r="M161" s="393">
        <v>0</v>
      </c>
      <c r="N161" s="117">
        <f t="shared" si="9"/>
        <v>95</v>
      </c>
    </row>
    <row r="162" spans="1:14" ht="12.75">
      <c r="A162" s="55" t="s">
        <v>74</v>
      </c>
      <c r="B162" s="360" t="s">
        <v>262</v>
      </c>
      <c r="C162" s="337" t="s">
        <v>78</v>
      </c>
      <c r="D162" s="341" t="s">
        <v>75</v>
      </c>
      <c r="E162" s="341" t="s">
        <v>75</v>
      </c>
      <c r="F162" s="348" t="s">
        <v>263</v>
      </c>
      <c r="G162" s="377">
        <v>0</v>
      </c>
      <c r="H162" s="345"/>
      <c r="I162" s="347"/>
      <c r="J162" s="197">
        <v>0</v>
      </c>
      <c r="K162" s="204">
        <v>143</v>
      </c>
      <c r="L162" s="198">
        <f t="shared" si="9"/>
        <v>143</v>
      </c>
      <c r="M162" s="247">
        <v>0</v>
      </c>
      <c r="N162" s="198">
        <f t="shared" si="9"/>
        <v>143</v>
      </c>
    </row>
    <row r="163" spans="1:14" ht="13.5" thickBot="1">
      <c r="A163" s="99"/>
      <c r="B163" s="349"/>
      <c r="C163" s="350"/>
      <c r="D163" s="346">
        <v>4351</v>
      </c>
      <c r="E163" s="346">
        <v>5221</v>
      </c>
      <c r="F163" s="336" t="s">
        <v>264</v>
      </c>
      <c r="G163" s="297">
        <v>0</v>
      </c>
      <c r="H163" s="327"/>
      <c r="I163" s="325"/>
      <c r="J163" s="108">
        <v>0</v>
      </c>
      <c r="K163" s="393">
        <v>143</v>
      </c>
      <c r="L163" s="117">
        <f t="shared" si="9"/>
        <v>143</v>
      </c>
      <c r="M163" s="205">
        <v>0</v>
      </c>
      <c r="N163" s="117">
        <f t="shared" si="9"/>
        <v>143</v>
      </c>
    </row>
    <row r="164" spans="1:14" ht="12.75">
      <c r="A164" s="282"/>
      <c r="B164" s="360" t="s">
        <v>265</v>
      </c>
      <c r="C164" s="342" t="s">
        <v>78</v>
      </c>
      <c r="D164" s="358" t="s">
        <v>75</v>
      </c>
      <c r="E164" s="341" t="s">
        <v>75</v>
      </c>
      <c r="F164" s="348" t="s">
        <v>266</v>
      </c>
      <c r="G164" s="377">
        <v>0</v>
      </c>
      <c r="H164" s="499">
        <v>135</v>
      </c>
      <c r="I164" s="304">
        <v>135</v>
      </c>
      <c r="J164" s="197">
        <v>0</v>
      </c>
      <c r="K164" s="204">
        <f>K166+K165</f>
        <v>205</v>
      </c>
      <c r="L164" s="198">
        <f t="shared" si="9"/>
        <v>205</v>
      </c>
      <c r="M164" s="247">
        <v>0</v>
      </c>
      <c r="N164" s="198">
        <f t="shared" si="9"/>
        <v>205</v>
      </c>
    </row>
    <row r="165" spans="1:14" ht="12.75">
      <c r="A165" s="188"/>
      <c r="B165" s="359"/>
      <c r="C165" s="353"/>
      <c r="D165" s="356">
        <v>4375</v>
      </c>
      <c r="E165" s="354">
        <v>5222</v>
      </c>
      <c r="F165" s="357" t="s">
        <v>267</v>
      </c>
      <c r="G165" s="318">
        <v>0</v>
      </c>
      <c r="H165" s="500">
        <v>58</v>
      </c>
      <c r="I165" s="312">
        <v>58</v>
      </c>
      <c r="J165" s="190">
        <v>0</v>
      </c>
      <c r="K165" s="205">
        <v>95</v>
      </c>
      <c r="L165" s="199">
        <f t="shared" si="9"/>
        <v>95</v>
      </c>
      <c r="M165" s="417">
        <v>0</v>
      </c>
      <c r="N165" s="199">
        <f t="shared" si="9"/>
        <v>95</v>
      </c>
    </row>
    <row r="166" spans="1:14" ht="13.5" thickBot="1">
      <c r="A166" s="93"/>
      <c r="B166" s="439"/>
      <c r="C166" s="440"/>
      <c r="D166" s="441">
        <v>4378</v>
      </c>
      <c r="E166" s="344">
        <v>5222</v>
      </c>
      <c r="F166" s="442" t="s">
        <v>268</v>
      </c>
      <c r="G166" s="315">
        <v>0</v>
      </c>
      <c r="H166" s="501">
        <v>77</v>
      </c>
      <c r="I166" s="443">
        <v>77</v>
      </c>
      <c r="J166" s="76">
        <v>0</v>
      </c>
      <c r="K166" s="207">
        <v>110</v>
      </c>
      <c r="L166" s="89">
        <f t="shared" si="9"/>
        <v>110</v>
      </c>
      <c r="M166" s="205">
        <v>0</v>
      </c>
      <c r="N166" s="89">
        <f t="shared" si="9"/>
        <v>110</v>
      </c>
    </row>
    <row r="167" spans="1:14" ht="12.75">
      <c r="A167" s="55" t="s">
        <v>74</v>
      </c>
      <c r="B167" s="360" t="s">
        <v>269</v>
      </c>
      <c r="C167" s="337" t="s">
        <v>78</v>
      </c>
      <c r="D167" s="341" t="s">
        <v>75</v>
      </c>
      <c r="E167" s="358" t="s">
        <v>75</v>
      </c>
      <c r="F167" s="365" t="s">
        <v>270</v>
      </c>
      <c r="G167" s="343">
        <v>0</v>
      </c>
      <c r="H167" s="276"/>
      <c r="I167" s="347"/>
      <c r="J167" s="197">
        <v>0</v>
      </c>
      <c r="K167" s="204">
        <v>95</v>
      </c>
      <c r="L167" s="198">
        <f t="shared" si="9"/>
        <v>95</v>
      </c>
      <c r="M167" s="247">
        <v>0</v>
      </c>
      <c r="N167" s="198">
        <f t="shared" si="9"/>
        <v>95</v>
      </c>
    </row>
    <row r="168" spans="1:14" ht="13.5" thickBot="1">
      <c r="A168" s="99"/>
      <c r="B168" s="361"/>
      <c r="C168" s="338"/>
      <c r="D168" s="346">
        <v>4375</v>
      </c>
      <c r="E168" s="355">
        <v>5222</v>
      </c>
      <c r="F168" s="366" t="s">
        <v>271</v>
      </c>
      <c r="G168" s="351">
        <v>0</v>
      </c>
      <c r="H168" s="212"/>
      <c r="I168" s="325"/>
      <c r="J168" s="108">
        <v>0</v>
      </c>
      <c r="K168" s="393">
        <v>95</v>
      </c>
      <c r="L168" s="117">
        <f t="shared" si="9"/>
        <v>95</v>
      </c>
      <c r="M168" s="205">
        <v>0</v>
      </c>
      <c r="N168" s="117">
        <f t="shared" si="9"/>
        <v>95</v>
      </c>
    </row>
    <row r="169" spans="1:14" ht="12.75">
      <c r="A169" s="55" t="s">
        <v>74</v>
      </c>
      <c r="B169" s="363" t="s">
        <v>272</v>
      </c>
      <c r="C169" s="286" t="s">
        <v>78</v>
      </c>
      <c r="D169" s="341" t="s">
        <v>75</v>
      </c>
      <c r="E169" s="362" t="s">
        <v>75</v>
      </c>
      <c r="F169" s="303" t="s">
        <v>273</v>
      </c>
      <c r="G169" s="384">
        <v>0</v>
      </c>
      <c r="H169" s="369"/>
      <c r="I169" s="302"/>
      <c r="J169" s="184">
        <v>0</v>
      </c>
      <c r="K169" s="401">
        <f>K170+K171+K172+K173</f>
        <v>207</v>
      </c>
      <c r="L169" s="185">
        <f t="shared" si="9"/>
        <v>207</v>
      </c>
      <c r="M169" s="247">
        <v>0</v>
      </c>
      <c r="N169" s="185">
        <f t="shared" si="9"/>
        <v>207</v>
      </c>
    </row>
    <row r="170" spans="1:14" ht="12.75">
      <c r="A170" s="63"/>
      <c r="B170" s="406"/>
      <c r="C170" s="367"/>
      <c r="D170" s="339">
        <v>4359</v>
      </c>
      <c r="E170" s="339">
        <v>5229</v>
      </c>
      <c r="F170" s="370" t="s">
        <v>274</v>
      </c>
      <c r="G170" s="296">
        <v>0</v>
      </c>
      <c r="H170" s="368"/>
      <c r="I170" s="296"/>
      <c r="J170" s="68">
        <v>0</v>
      </c>
      <c r="K170" s="206">
        <v>57</v>
      </c>
      <c r="L170" s="69">
        <f t="shared" si="9"/>
        <v>57</v>
      </c>
      <c r="M170" s="417">
        <v>0</v>
      </c>
      <c r="N170" s="69">
        <f t="shared" si="9"/>
        <v>57</v>
      </c>
    </row>
    <row r="171" spans="1:14" ht="12.75">
      <c r="A171" s="63"/>
      <c r="B171" s="406"/>
      <c r="C171" s="367"/>
      <c r="D171" s="339">
        <v>4312</v>
      </c>
      <c r="E171" s="339">
        <v>5229</v>
      </c>
      <c r="F171" s="370" t="s">
        <v>275</v>
      </c>
      <c r="G171" s="296">
        <v>0</v>
      </c>
      <c r="H171" s="368"/>
      <c r="I171" s="296"/>
      <c r="J171" s="68">
        <v>0</v>
      </c>
      <c r="K171" s="206">
        <v>48</v>
      </c>
      <c r="L171" s="69">
        <f t="shared" si="9"/>
        <v>48</v>
      </c>
      <c r="M171" s="417">
        <v>0</v>
      </c>
      <c r="N171" s="69">
        <f t="shared" si="9"/>
        <v>48</v>
      </c>
    </row>
    <row r="172" spans="1:14" ht="12.75">
      <c r="A172" s="63"/>
      <c r="B172" s="406"/>
      <c r="C172" s="367"/>
      <c r="D172" s="339">
        <v>4379</v>
      </c>
      <c r="E172" s="339">
        <v>5229</v>
      </c>
      <c r="F172" s="370" t="s">
        <v>276</v>
      </c>
      <c r="G172" s="318">
        <v>0</v>
      </c>
      <c r="H172" s="498"/>
      <c r="I172" s="318"/>
      <c r="J172" s="190">
        <v>0</v>
      </c>
      <c r="K172" s="205">
        <v>51</v>
      </c>
      <c r="L172" s="199">
        <f t="shared" si="9"/>
        <v>51</v>
      </c>
      <c r="M172" s="416">
        <v>0</v>
      </c>
      <c r="N172" s="199">
        <f t="shared" si="9"/>
        <v>51</v>
      </c>
    </row>
    <row r="173" spans="1:14" ht="15" customHeight="1" thickBot="1">
      <c r="A173" s="99"/>
      <c r="B173" s="349"/>
      <c r="C173" s="350"/>
      <c r="D173" s="344">
        <v>4371</v>
      </c>
      <c r="E173" s="364">
        <v>5229</v>
      </c>
      <c r="F173" s="336" t="s">
        <v>277</v>
      </c>
      <c r="G173" s="297">
        <v>0</v>
      </c>
      <c r="H173" s="327"/>
      <c r="I173" s="325"/>
      <c r="J173" s="108">
        <v>0</v>
      </c>
      <c r="K173" s="393">
        <v>51</v>
      </c>
      <c r="L173" s="117">
        <f t="shared" si="9"/>
        <v>51</v>
      </c>
      <c r="M173" s="393">
        <v>0</v>
      </c>
      <c r="N173" s="117">
        <f t="shared" si="9"/>
        <v>51</v>
      </c>
    </row>
    <row r="174" spans="1:14" ht="12.75">
      <c r="A174" s="55" t="s">
        <v>74</v>
      </c>
      <c r="B174" s="363" t="s">
        <v>278</v>
      </c>
      <c r="C174" s="286" t="s">
        <v>78</v>
      </c>
      <c r="D174" s="341" t="s">
        <v>75</v>
      </c>
      <c r="E174" s="341" t="s">
        <v>75</v>
      </c>
      <c r="F174" s="303" t="s">
        <v>279</v>
      </c>
      <c r="G174" s="334">
        <v>0</v>
      </c>
      <c r="H174" s="262"/>
      <c r="I174" s="302"/>
      <c r="J174" s="184">
        <v>0</v>
      </c>
      <c r="K174" s="401">
        <f>K175+K176+K177+K178</f>
        <v>263</v>
      </c>
      <c r="L174" s="185">
        <f t="shared" si="9"/>
        <v>263</v>
      </c>
      <c r="M174" s="247">
        <v>0</v>
      </c>
      <c r="N174" s="185">
        <f t="shared" si="9"/>
        <v>263</v>
      </c>
    </row>
    <row r="175" spans="1:14" ht="12.75">
      <c r="A175" s="63"/>
      <c r="B175" s="411"/>
      <c r="C175" s="374"/>
      <c r="D175" s="339">
        <v>4378</v>
      </c>
      <c r="E175" s="339">
        <v>5222</v>
      </c>
      <c r="F175" s="340" t="s">
        <v>280</v>
      </c>
      <c r="G175" s="296">
        <v>0</v>
      </c>
      <c r="H175" s="224"/>
      <c r="I175" s="296"/>
      <c r="J175" s="68">
        <v>0</v>
      </c>
      <c r="K175" s="206">
        <v>60</v>
      </c>
      <c r="L175" s="69">
        <f aca="true" t="shared" si="10" ref="L175:N180">J175+K175</f>
        <v>60</v>
      </c>
      <c r="M175" s="416">
        <v>0</v>
      </c>
      <c r="N175" s="69">
        <f t="shared" si="10"/>
        <v>60</v>
      </c>
    </row>
    <row r="176" spans="1:14" ht="12.75">
      <c r="A176" s="63"/>
      <c r="B176" s="411"/>
      <c r="C176" s="374"/>
      <c r="D176" s="339">
        <v>4371</v>
      </c>
      <c r="E176" s="339">
        <v>5222</v>
      </c>
      <c r="F176" s="340" t="s">
        <v>281</v>
      </c>
      <c r="G176" s="296">
        <v>0</v>
      </c>
      <c r="H176" s="224"/>
      <c r="I176" s="296"/>
      <c r="J176" s="68">
        <v>0</v>
      </c>
      <c r="K176" s="206">
        <v>95</v>
      </c>
      <c r="L176" s="69">
        <f t="shared" si="10"/>
        <v>95</v>
      </c>
      <c r="M176" s="416">
        <v>0</v>
      </c>
      <c r="N176" s="69">
        <f t="shared" si="10"/>
        <v>95</v>
      </c>
    </row>
    <row r="177" spans="1:14" ht="12.75">
      <c r="A177" s="63"/>
      <c r="B177" s="411"/>
      <c r="C177" s="374"/>
      <c r="D177" s="339">
        <v>4379</v>
      </c>
      <c r="E177" s="339">
        <v>5222</v>
      </c>
      <c r="F177" s="340" t="s">
        <v>282</v>
      </c>
      <c r="G177" s="296">
        <v>0</v>
      </c>
      <c r="H177" s="224"/>
      <c r="I177" s="296"/>
      <c r="J177" s="68">
        <v>0</v>
      </c>
      <c r="K177" s="206">
        <v>60</v>
      </c>
      <c r="L177" s="69">
        <f t="shared" si="10"/>
        <v>60</v>
      </c>
      <c r="M177" s="416">
        <v>0</v>
      </c>
      <c r="N177" s="69">
        <f t="shared" si="10"/>
        <v>60</v>
      </c>
    </row>
    <row r="178" spans="1:14" ht="13.5" thickBot="1">
      <c r="A178" s="93"/>
      <c r="B178" s="361"/>
      <c r="C178" s="375"/>
      <c r="D178" s="344">
        <v>4312</v>
      </c>
      <c r="E178" s="344">
        <v>5222</v>
      </c>
      <c r="F178" s="336" t="s">
        <v>283</v>
      </c>
      <c r="G178" s="297">
        <v>0</v>
      </c>
      <c r="H178" s="212"/>
      <c r="I178" s="325"/>
      <c r="J178" s="108">
        <v>0</v>
      </c>
      <c r="K178" s="393">
        <v>48</v>
      </c>
      <c r="L178" s="117">
        <f t="shared" si="10"/>
        <v>48</v>
      </c>
      <c r="M178" s="393">
        <v>0</v>
      </c>
      <c r="N178" s="117">
        <f t="shared" si="10"/>
        <v>48</v>
      </c>
    </row>
    <row r="179" spans="1:21" ht="12.75">
      <c r="A179" s="55" t="s">
        <v>74</v>
      </c>
      <c r="B179" s="360" t="s">
        <v>284</v>
      </c>
      <c r="C179" s="337" t="s">
        <v>78</v>
      </c>
      <c r="D179" s="341" t="s">
        <v>75</v>
      </c>
      <c r="E179" s="341" t="s">
        <v>75</v>
      </c>
      <c r="F179" s="383" t="s">
        <v>285</v>
      </c>
      <c r="G179" s="381">
        <v>0</v>
      </c>
      <c r="H179" s="345"/>
      <c r="I179" s="347"/>
      <c r="J179" s="197">
        <v>0</v>
      </c>
      <c r="K179" s="204">
        <v>95</v>
      </c>
      <c r="L179" s="198">
        <f t="shared" si="10"/>
        <v>95</v>
      </c>
      <c r="M179" s="247">
        <v>0</v>
      </c>
      <c r="N179" s="198">
        <f t="shared" si="10"/>
        <v>95</v>
      </c>
      <c r="U179" s="444"/>
    </row>
    <row r="180" spans="1:14" ht="13.5" thickBot="1">
      <c r="A180" s="99"/>
      <c r="B180" s="361"/>
      <c r="C180" s="338"/>
      <c r="D180" s="346">
        <v>4375</v>
      </c>
      <c r="E180" s="346">
        <v>5229</v>
      </c>
      <c r="F180" s="380" t="s">
        <v>286</v>
      </c>
      <c r="G180" s="378">
        <v>0</v>
      </c>
      <c r="H180" s="327"/>
      <c r="I180" s="325"/>
      <c r="J180" s="108">
        <v>0</v>
      </c>
      <c r="K180" s="393">
        <v>95</v>
      </c>
      <c r="L180" s="117">
        <f t="shared" si="10"/>
        <v>95</v>
      </c>
      <c r="M180" s="205">
        <v>0</v>
      </c>
      <c r="N180" s="117">
        <f t="shared" si="10"/>
        <v>95</v>
      </c>
    </row>
    <row r="181" spans="1:14" ht="12.75">
      <c r="A181" s="55" t="s">
        <v>74</v>
      </c>
      <c r="B181" s="363" t="s">
        <v>287</v>
      </c>
      <c r="C181" s="286" t="s">
        <v>78</v>
      </c>
      <c r="D181" s="372" t="s">
        <v>75</v>
      </c>
      <c r="E181" s="372" t="s">
        <v>75</v>
      </c>
      <c r="F181" s="379" t="s">
        <v>288</v>
      </c>
      <c r="G181" s="371">
        <v>0</v>
      </c>
      <c r="H181" s="262"/>
      <c r="I181" s="302"/>
      <c r="J181" s="184">
        <v>0</v>
      </c>
      <c r="K181" s="401">
        <f>K183+K182</f>
        <v>130</v>
      </c>
      <c r="L181" s="185">
        <f>J181+K181</f>
        <v>130</v>
      </c>
      <c r="M181" s="247">
        <v>0</v>
      </c>
      <c r="N181" s="185">
        <f>L181+M181</f>
        <v>130</v>
      </c>
    </row>
    <row r="182" spans="1:14" ht="12.75">
      <c r="A182" s="63"/>
      <c r="B182" s="411"/>
      <c r="C182" s="301"/>
      <c r="D182" s="339">
        <v>4379</v>
      </c>
      <c r="E182" s="339">
        <v>5229</v>
      </c>
      <c r="F182" s="340" t="s">
        <v>289</v>
      </c>
      <c r="G182" s="382">
        <v>0</v>
      </c>
      <c r="H182" s="224"/>
      <c r="I182" s="296"/>
      <c r="J182" s="68">
        <v>0</v>
      </c>
      <c r="K182" s="206">
        <v>55</v>
      </c>
      <c r="L182" s="69">
        <f aca="true" t="shared" si="11" ref="L182:N187">J182+K182</f>
        <v>55</v>
      </c>
      <c r="M182" s="417">
        <v>0</v>
      </c>
      <c r="N182" s="69">
        <f t="shared" si="11"/>
        <v>55</v>
      </c>
    </row>
    <row r="183" spans="1:14" ht="13.5" thickBot="1">
      <c r="A183" s="99"/>
      <c r="B183" s="349"/>
      <c r="C183" s="350"/>
      <c r="D183" s="346">
        <v>4379</v>
      </c>
      <c r="E183" s="346">
        <v>5229</v>
      </c>
      <c r="F183" s="366" t="s">
        <v>290</v>
      </c>
      <c r="G183" s="325">
        <v>0</v>
      </c>
      <c r="H183" s="212"/>
      <c r="I183" s="325"/>
      <c r="J183" s="108">
        <v>0</v>
      </c>
      <c r="K183" s="393">
        <v>75</v>
      </c>
      <c r="L183" s="117">
        <f t="shared" si="11"/>
        <v>75</v>
      </c>
      <c r="M183" s="205">
        <v>0</v>
      </c>
      <c r="N183" s="117">
        <f t="shared" si="11"/>
        <v>75</v>
      </c>
    </row>
    <row r="184" spans="1:14" ht="12.75">
      <c r="A184" s="55" t="s">
        <v>74</v>
      </c>
      <c r="B184" s="360" t="s">
        <v>291</v>
      </c>
      <c r="C184" s="360" t="s">
        <v>78</v>
      </c>
      <c r="D184" s="386" t="s">
        <v>75</v>
      </c>
      <c r="E184" s="341" t="s">
        <v>75</v>
      </c>
      <c r="F184" s="383" t="s">
        <v>292</v>
      </c>
      <c r="G184" s="377">
        <v>0</v>
      </c>
      <c r="H184" s="345"/>
      <c r="I184" s="347"/>
      <c r="J184" s="197">
        <v>0</v>
      </c>
      <c r="K184" s="204">
        <v>127</v>
      </c>
      <c r="L184" s="198">
        <f t="shared" si="11"/>
        <v>127</v>
      </c>
      <c r="M184" s="247">
        <v>0</v>
      </c>
      <c r="N184" s="198">
        <f t="shared" si="11"/>
        <v>127</v>
      </c>
    </row>
    <row r="185" spans="1:14" ht="13.5" thickBot="1">
      <c r="A185" s="99"/>
      <c r="B185" s="349"/>
      <c r="C185" s="349"/>
      <c r="D185" s="364">
        <v>4351</v>
      </c>
      <c r="E185" s="346">
        <v>5222</v>
      </c>
      <c r="F185" s="380" t="s">
        <v>293</v>
      </c>
      <c r="G185" s="297">
        <v>0</v>
      </c>
      <c r="H185" s="327"/>
      <c r="I185" s="325"/>
      <c r="J185" s="108">
        <v>0</v>
      </c>
      <c r="K185" s="393">
        <v>127</v>
      </c>
      <c r="L185" s="117">
        <f t="shared" si="11"/>
        <v>127</v>
      </c>
      <c r="M185" s="205">
        <v>0</v>
      </c>
      <c r="N185" s="117">
        <f t="shared" si="11"/>
        <v>127</v>
      </c>
    </row>
    <row r="186" spans="1:14" ht="12.75">
      <c r="A186" s="55" t="s">
        <v>74</v>
      </c>
      <c r="B186" s="360" t="s">
        <v>294</v>
      </c>
      <c r="C186" s="360" t="s">
        <v>78</v>
      </c>
      <c r="D186" s="386" t="s">
        <v>75</v>
      </c>
      <c r="E186" s="386" t="s">
        <v>75</v>
      </c>
      <c r="F186" s="348" t="s">
        <v>295</v>
      </c>
      <c r="G186" s="320">
        <v>0</v>
      </c>
      <c r="H186" s="276"/>
      <c r="I186" s="347"/>
      <c r="J186" s="197">
        <v>0</v>
      </c>
      <c r="K186" s="204">
        <v>143</v>
      </c>
      <c r="L186" s="198">
        <f t="shared" si="11"/>
        <v>143</v>
      </c>
      <c r="M186" s="247">
        <v>0</v>
      </c>
      <c r="N186" s="198">
        <f t="shared" si="11"/>
        <v>143</v>
      </c>
    </row>
    <row r="187" spans="1:14" ht="13.5" thickBot="1">
      <c r="A187" s="99"/>
      <c r="B187" s="361"/>
      <c r="C187" s="361"/>
      <c r="D187" s="364">
        <v>4378</v>
      </c>
      <c r="E187" s="364">
        <v>5221</v>
      </c>
      <c r="F187" s="336" t="s">
        <v>296</v>
      </c>
      <c r="G187" s="297">
        <v>0</v>
      </c>
      <c r="H187" s="212"/>
      <c r="I187" s="325"/>
      <c r="J187" s="108">
        <v>0</v>
      </c>
      <c r="K187" s="393">
        <v>143</v>
      </c>
      <c r="L187" s="117">
        <f t="shared" si="11"/>
        <v>143</v>
      </c>
      <c r="M187" s="205">
        <v>0</v>
      </c>
      <c r="N187" s="117">
        <f t="shared" si="11"/>
        <v>143</v>
      </c>
    </row>
    <row r="188" spans="1:14" ht="12.75">
      <c r="A188" s="256" t="s">
        <v>74</v>
      </c>
      <c r="B188" s="363" t="s">
        <v>297</v>
      </c>
      <c r="C188" s="385" t="s">
        <v>78</v>
      </c>
      <c r="D188" s="362" t="s">
        <v>75</v>
      </c>
      <c r="E188" s="362" t="s">
        <v>75</v>
      </c>
      <c r="F188" s="303" t="s">
        <v>298</v>
      </c>
      <c r="G188" s="334">
        <v>0</v>
      </c>
      <c r="H188" s="369"/>
      <c r="I188" s="302"/>
      <c r="J188" s="184">
        <v>0</v>
      </c>
      <c r="K188" s="401">
        <f>K189+K190+K191</f>
        <v>302</v>
      </c>
      <c r="L188" s="185">
        <f>J188+K188</f>
        <v>302</v>
      </c>
      <c r="M188" s="247">
        <v>0</v>
      </c>
      <c r="N188" s="185">
        <f>L188+M188</f>
        <v>302</v>
      </c>
    </row>
    <row r="189" spans="1:14" ht="12.75">
      <c r="A189" s="63"/>
      <c r="B189" s="411"/>
      <c r="C189" s="301"/>
      <c r="D189" s="339">
        <v>4351</v>
      </c>
      <c r="E189" s="339">
        <v>5229</v>
      </c>
      <c r="F189" s="340" t="s">
        <v>299</v>
      </c>
      <c r="G189" s="296">
        <v>0</v>
      </c>
      <c r="H189" s="224"/>
      <c r="I189" s="296"/>
      <c r="J189" s="68">
        <v>0</v>
      </c>
      <c r="K189" s="206">
        <v>112</v>
      </c>
      <c r="L189" s="69">
        <f aca="true" t="shared" si="12" ref="L189:N199">J189+K189</f>
        <v>112</v>
      </c>
      <c r="M189" s="417">
        <v>0</v>
      </c>
      <c r="N189" s="69">
        <f t="shared" si="12"/>
        <v>112</v>
      </c>
    </row>
    <row r="190" spans="1:14" ht="12.75">
      <c r="A190" s="63"/>
      <c r="B190" s="411"/>
      <c r="C190" s="301"/>
      <c r="D190" s="339">
        <v>4354</v>
      </c>
      <c r="E190" s="339">
        <v>5229</v>
      </c>
      <c r="F190" s="340" t="s">
        <v>300</v>
      </c>
      <c r="G190" s="296">
        <v>0</v>
      </c>
      <c r="H190" s="224"/>
      <c r="I190" s="296"/>
      <c r="J190" s="68">
        <v>0</v>
      </c>
      <c r="K190" s="206">
        <v>95</v>
      </c>
      <c r="L190" s="69">
        <f t="shared" si="12"/>
        <v>95</v>
      </c>
      <c r="M190" s="417">
        <v>0</v>
      </c>
      <c r="N190" s="69">
        <f t="shared" si="12"/>
        <v>95</v>
      </c>
    </row>
    <row r="191" spans="1:14" ht="13.5" thickBot="1">
      <c r="A191" s="99"/>
      <c r="B191" s="361"/>
      <c r="C191" s="376"/>
      <c r="D191" s="364">
        <v>4377</v>
      </c>
      <c r="E191" s="364">
        <v>5229</v>
      </c>
      <c r="F191" s="336" t="s">
        <v>301</v>
      </c>
      <c r="G191" s="297">
        <v>0</v>
      </c>
      <c r="H191" s="327"/>
      <c r="I191" s="325"/>
      <c r="J191" s="108">
        <v>0</v>
      </c>
      <c r="K191" s="393">
        <v>95</v>
      </c>
      <c r="L191" s="117">
        <f t="shared" si="12"/>
        <v>95</v>
      </c>
      <c r="M191" s="205">
        <v>0</v>
      </c>
      <c r="N191" s="117">
        <f t="shared" si="12"/>
        <v>95</v>
      </c>
    </row>
    <row r="192" spans="1:14" ht="12.75">
      <c r="A192" s="55" t="s">
        <v>74</v>
      </c>
      <c r="B192" s="408" t="s">
        <v>302</v>
      </c>
      <c r="C192" s="404" t="s">
        <v>78</v>
      </c>
      <c r="D192" s="407" t="s">
        <v>75</v>
      </c>
      <c r="E192" s="402" t="s">
        <v>75</v>
      </c>
      <c r="F192" s="403" t="s">
        <v>303</v>
      </c>
      <c r="G192" s="381">
        <v>0</v>
      </c>
      <c r="H192" s="276"/>
      <c r="I192" s="347"/>
      <c r="J192" s="197">
        <v>0</v>
      </c>
      <c r="K192" s="204">
        <v>95</v>
      </c>
      <c r="L192" s="198">
        <f t="shared" si="12"/>
        <v>95</v>
      </c>
      <c r="M192" s="247">
        <v>0</v>
      </c>
      <c r="N192" s="198">
        <f t="shared" si="12"/>
        <v>95</v>
      </c>
    </row>
    <row r="193" spans="1:14" ht="13.5" thickBot="1">
      <c r="A193" s="99"/>
      <c r="B193" s="410"/>
      <c r="C193" s="405"/>
      <c r="D193" s="388">
        <v>4379</v>
      </c>
      <c r="E193" s="388">
        <v>5221</v>
      </c>
      <c r="F193" s="387" t="s">
        <v>304</v>
      </c>
      <c r="G193" s="378">
        <v>0</v>
      </c>
      <c r="H193" s="212"/>
      <c r="I193" s="325"/>
      <c r="J193" s="108">
        <v>0</v>
      </c>
      <c r="K193" s="393">
        <v>95</v>
      </c>
      <c r="L193" s="117">
        <f t="shared" si="12"/>
        <v>95</v>
      </c>
      <c r="M193" s="205">
        <v>0</v>
      </c>
      <c r="N193" s="117">
        <f t="shared" si="12"/>
        <v>95</v>
      </c>
    </row>
    <row r="194" spans="1:14" ht="12.75">
      <c r="A194" s="256" t="s">
        <v>74</v>
      </c>
      <c r="B194" s="360" t="s">
        <v>305</v>
      </c>
      <c r="C194" s="342" t="s">
        <v>306</v>
      </c>
      <c r="D194" s="386" t="s">
        <v>75</v>
      </c>
      <c r="E194" s="341" t="s">
        <v>75</v>
      </c>
      <c r="F194" s="348" t="s">
        <v>307</v>
      </c>
      <c r="G194" s="320">
        <v>0</v>
      </c>
      <c r="H194" s="276"/>
      <c r="I194" s="347"/>
      <c r="J194" s="197">
        <v>0</v>
      </c>
      <c r="K194" s="204">
        <v>95</v>
      </c>
      <c r="L194" s="198">
        <f t="shared" si="12"/>
        <v>95</v>
      </c>
      <c r="M194" s="247">
        <v>0</v>
      </c>
      <c r="N194" s="198">
        <f t="shared" si="12"/>
        <v>95</v>
      </c>
    </row>
    <row r="195" spans="1:14" ht="13.5" thickBot="1">
      <c r="A195" s="99"/>
      <c r="B195" s="361"/>
      <c r="C195" s="376"/>
      <c r="D195" s="364">
        <v>4371</v>
      </c>
      <c r="E195" s="346">
        <v>5223</v>
      </c>
      <c r="F195" s="336" t="s">
        <v>308</v>
      </c>
      <c r="G195" s="297">
        <v>0</v>
      </c>
      <c r="H195" s="212"/>
      <c r="I195" s="325"/>
      <c r="J195" s="108">
        <v>0</v>
      </c>
      <c r="K195" s="393">
        <v>95</v>
      </c>
      <c r="L195" s="117">
        <f t="shared" si="12"/>
        <v>95</v>
      </c>
      <c r="M195" s="205">
        <v>0</v>
      </c>
      <c r="N195" s="117">
        <f t="shared" si="12"/>
        <v>95</v>
      </c>
    </row>
    <row r="196" spans="1:14" ht="12.75">
      <c r="A196" s="256" t="s">
        <v>74</v>
      </c>
      <c r="B196" s="360" t="s">
        <v>309</v>
      </c>
      <c r="C196" s="342" t="s">
        <v>78</v>
      </c>
      <c r="D196" s="341" t="s">
        <v>75</v>
      </c>
      <c r="E196" s="341" t="s">
        <v>75</v>
      </c>
      <c r="F196" s="348" t="s">
        <v>310</v>
      </c>
      <c r="G196" s="320">
        <v>0</v>
      </c>
      <c r="H196" s="276"/>
      <c r="I196" s="347"/>
      <c r="J196" s="197">
        <v>0</v>
      </c>
      <c r="K196" s="204">
        <v>95</v>
      </c>
      <c r="L196" s="198">
        <f t="shared" si="12"/>
        <v>95</v>
      </c>
      <c r="M196" s="247">
        <v>0</v>
      </c>
      <c r="N196" s="198">
        <f t="shared" si="12"/>
        <v>95</v>
      </c>
    </row>
    <row r="197" spans="1:14" ht="13.5" thickBot="1">
      <c r="A197" s="99"/>
      <c r="B197" s="361"/>
      <c r="C197" s="376"/>
      <c r="D197" s="346">
        <v>4351</v>
      </c>
      <c r="E197" s="346">
        <v>5223</v>
      </c>
      <c r="F197" s="336" t="s">
        <v>311</v>
      </c>
      <c r="G197" s="297">
        <v>0</v>
      </c>
      <c r="H197" s="212"/>
      <c r="I197" s="325"/>
      <c r="J197" s="108">
        <v>0</v>
      </c>
      <c r="K197" s="393">
        <v>95</v>
      </c>
      <c r="L197" s="117">
        <f t="shared" si="12"/>
        <v>95</v>
      </c>
      <c r="M197" s="205">
        <v>0</v>
      </c>
      <c r="N197" s="117">
        <f t="shared" si="12"/>
        <v>95</v>
      </c>
    </row>
    <row r="198" spans="1:14" ht="12.75">
      <c r="A198" s="256" t="s">
        <v>74</v>
      </c>
      <c r="B198" s="360" t="s">
        <v>312</v>
      </c>
      <c r="C198" s="342" t="s">
        <v>78</v>
      </c>
      <c r="D198" s="341" t="s">
        <v>75</v>
      </c>
      <c r="E198" s="341" t="s">
        <v>75</v>
      </c>
      <c r="F198" s="348" t="s">
        <v>313</v>
      </c>
      <c r="G198" s="320">
        <v>0</v>
      </c>
      <c r="H198" s="276"/>
      <c r="I198" s="347"/>
      <c r="J198" s="197">
        <v>0</v>
      </c>
      <c r="K198" s="204">
        <v>112</v>
      </c>
      <c r="L198" s="198">
        <f t="shared" si="12"/>
        <v>112</v>
      </c>
      <c r="M198" s="247">
        <v>0</v>
      </c>
      <c r="N198" s="198">
        <f t="shared" si="12"/>
        <v>112</v>
      </c>
    </row>
    <row r="199" spans="1:14" ht="13.5" thickBot="1">
      <c r="A199" s="99"/>
      <c r="B199" s="361"/>
      <c r="C199" s="376"/>
      <c r="D199" s="346">
        <v>4312</v>
      </c>
      <c r="E199" s="346">
        <v>5222</v>
      </c>
      <c r="F199" s="336" t="s">
        <v>314</v>
      </c>
      <c r="G199" s="297">
        <v>0</v>
      </c>
      <c r="H199" s="212"/>
      <c r="I199" s="325"/>
      <c r="J199" s="108">
        <v>0</v>
      </c>
      <c r="K199" s="393">
        <v>112</v>
      </c>
      <c r="L199" s="117">
        <f t="shared" si="12"/>
        <v>112</v>
      </c>
      <c r="M199" s="205">
        <v>0</v>
      </c>
      <c r="N199" s="117">
        <f t="shared" si="12"/>
        <v>112</v>
      </c>
    </row>
    <row r="200" spans="1:14" ht="12.75">
      <c r="A200" s="256" t="s">
        <v>74</v>
      </c>
      <c r="B200" s="360" t="s">
        <v>315</v>
      </c>
      <c r="C200" s="342" t="s">
        <v>78</v>
      </c>
      <c r="D200" s="341" t="s">
        <v>75</v>
      </c>
      <c r="E200" s="341" t="s">
        <v>75</v>
      </c>
      <c r="F200" s="348" t="s">
        <v>316</v>
      </c>
      <c r="G200" s="320">
        <v>0</v>
      </c>
      <c r="H200" s="276"/>
      <c r="I200" s="347"/>
      <c r="J200" s="197">
        <v>0</v>
      </c>
      <c r="K200" s="204">
        <f>K201+K202+K203+K204</f>
        <v>429</v>
      </c>
      <c r="L200" s="198">
        <f>J200+K200</f>
        <v>429</v>
      </c>
      <c r="M200" s="247">
        <v>0</v>
      </c>
      <c r="N200" s="198">
        <f>L200+M200</f>
        <v>429</v>
      </c>
    </row>
    <row r="201" spans="1:14" ht="12.75">
      <c r="A201" s="63"/>
      <c r="B201" s="411"/>
      <c r="C201" s="301"/>
      <c r="D201" s="339">
        <v>4373</v>
      </c>
      <c r="E201" s="339">
        <v>5222</v>
      </c>
      <c r="F201" s="340" t="s">
        <v>317</v>
      </c>
      <c r="G201" s="296">
        <v>0</v>
      </c>
      <c r="H201" s="224"/>
      <c r="I201" s="296"/>
      <c r="J201" s="68">
        <v>0</v>
      </c>
      <c r="K201" s="206">
        <v>95</v>
      </c>
      <c r="L201" s="199">
        <f aca="true" t="shared" si="13" ref="L201:N208">J201+K201</f>
        <v>95</v>
      </c>
      <c r="M201" s="417">
        <v>0</v>
      </c>
      <c r="N201" s="199">
        <f t="shared" si="13"/>
        <v>95</v>
      </c>
    </row>
    <row r="202" spans="1:14" ht="12.75">
      <c r="A202" s="63"/>
      <c r="B202" s="411"/>
      <c r="C202" s="301"/>
      <c r="D202" s="339">
        <v>4376</v>
      </c>
      <c r="E202" s="339">
        <v>5222</v>
      </c>
      <c r="F202" s="340" t="s">
        <v>318</v>
      </c>
      <c r="G202" s="296">
        <v>0</v>
      </c>
      <c r="H202" s="224"/>
      <c r="I202" s="296"/>
      <c r="J202" s="68">
        <v>0</v>
      </c>
      <c r="K202" s="206">
        <v>95</v>
      </c>
      <c r="L202" s="69">
        <f t="shared" si="13"/>
        <v>95</v>
      </c>
      <c r="M202" s="417">
        <v>0</v>
      </c>
      <c r="N202" s="69">
        <f t="shared" si="13"/>
        <v>95</v>
      </c>
    </row>
    <row r="203" spans="1:14" ht="12.75">
      <c r="A203" s="63"/>
      <c r="B203" s="411"/>
      <c r="C203" s="301"/>
      <c r="D203" s="339">
        <v>4378</v>
      </c>
      <c r="E203" s="339">
        <v>5222</v>
      </c>
      <c r="F203" s="340" t="s">
        <v>319</v>
      </c>
      <c r="G203" s="296">
        <v>0</v>
      </c>
      <c r="H203" s="224"/>
      <c r="I203" s="296"/>
      <c r="J203" s="68">
        <v>0</v>
      </c>
      <c r="K203" s="206">
        <v>127</v>
      </c>
      <c r="L203" s="199">
        <f t="shared" si="13"/>
        <v>127</v>
      </c>
      <c r="M203" s="417">
        <v>0</v>
      </c>
      <c r="N203" s="199">
        <f t="shared" si="13"/>
        <v>127</v>
      </c>
    </row>
    <row r="204" spans="1:14" ht="13.5" thickBot="1">
      <c r="A204" s="93"/>
      <c r="B204" s="361"/>
      <c r="C204" s="373"/>
      <c r="D204" s="344">
        <v>4378</v>
      </c>
      <c r="E204" s="344">
        <v>5222</v>
      </c>
      <c r="F204" s="336" t="s">
        <v>320</v>
      </c>
      <c r="G204" s="297">
        <v>0</v>
      </c>
      <c r="H204" s="212"/>
      <c r="I204" s="325"/>
      <c r="J204" s="108">
        <v>0</v>
      </c>
      <c r="K204" s="393">
        <v>112</v>
      </c>
      <c r="L204" s="117">
        <f t="shared" si="13"/>
        <v>112</v>
      </c>
      <c r="M204" s="205">
        <v>0</v>
      </c>
      <c r="N204" s="117">
        <f t="shared" si="13"/>
        <v>112</v>
      </c>
    </row>
    <row r="205" spans="1:14" ht="12.75">
      <c r="A205" s="256" t="s">
        <v>74</v>
      </c>
      <c r="B205" s="360" t="s">
        <v>321</v>
      </c>
      <c r="C205" s="337" t="s">
        <v>78</v>
      </c>
      <c r="D205" s="341" t="s">
        <v>75</v>
      </c>
      <c r="E205" s="341" t="s">
        <v>75</v>
      </c>
      <c r="F205" s="348" t="s">
        <v>322</v>
      </c>
      <c r="G205" s="320">
        <v>0</v>
      </c>
      <c r="H205" s="276"/>
      <c r="I205" s="347"/>
      <c r="J205" s="197">
        <v>0</v>
      </c>
      <c r="K205" s="204">
        <v>159</v>
      </c>
      <c r="L205" s="198">
        <f t="shared" si="13"/>
        <v>159</v>
      </c>
      <c r="M205" s="247">
        <v>0</v>
      </c>
      <c r="N205" s="198">
        <f t="shared" si="13"/>
        <v>159</v>
      </c>
    </row>
    <row r="206" spans="1:14" ht="13.5" thickBot="1">
      <c r="A206" s="99"/>
      <c r="B206" s="361"/>
      <c r="C206" s="338"/>
      <c r="D206" s="346">
        <v>4379</v>
      </c>
      <c r="E206" s="346">
        <v>5221</v>
      </c>
      <c r="F206" s="336" t="s">
        <v>323</v>
      </c>
      <c r="G206" s="297">
        <v>0</v>
      </c>
      <c r="H206" s="212"/>
      <c r="I206" s="325"/>
      <c r="J206" s="108">
        <v>0</v>
      </c>
      <c r="K206" s="393">
        <v>159</v>
      </c>
      <c r="L206" s="117">
        <f t="shared" si="13"/>
        <v>159</v>
      </c>
      <c r="M206" s="205">
        <v>0</v>
      </c>
      <c r="N206" s="117">
        <f t="shared" si="13"/>
        <v>159</v>
      </c>
    </row>
    <row r="207" spans="1:14" ht="12.75">
      <c r="A207" s="256" t="s">
        <v>74</v>
      </c>
      <c r="B207" s="360" t="s">
        <v>324</v>
      </c>
      <c r="C207" s="342" t="s">
        <v>78</v>
      </c>
      <c r="D207" s="341" t="s">
        <v>75</v>
      </c>
      <c r="E207" s="341" t="s">
        <v>75</v>
      </c>
      <c r="F207" s="348" t="s">
        <v>325</v>
      </c>
      <c r="G207" s="320">
        <v>0</v>
      </c>
      <c r="H207" s="276"/>
      <c r="I207" s="347"/>
      <c r="J207" s="197">
        <v>0</v>
      </c>
      <c r="K207" s="204">
        <v>127</v>
      </c>
      <c r="L207" s="198">
        <f t="shared" si="13"/>
        <v>127</v>
      </c>
      <c r="M207" s="247">
        <v>0</v>
      </c>
      <c r="N207" s="198">
        <f t="shared" si="13"/>
        <v>127</v>
      </c>
    </row>
    <row r="208" spans="1:14" ht="13.5" thickBot="1">
      <c r="A208" s="99"/>
      <c r="B208" s="349"/>
      <c r="C208" s="352"/>
      <c r="D208" s="346">
        <v>4351</v>
      </c>
      <c r="E208" s="346">
        <v>5221</v>
      </c>
      <c r="F208" s="336" t="s">
        <v>326</v>
      </c>
      <c r="G208" s="297">
        <v>0</v>
      </c>
      <c r="H208" s="212"/>
      <c r="I208" s="325"/>
      <c r="J208" s="108">
        <v>0</v>
      </c>
      <c r="K208" s="393">
        <v>127</v>
      </c>
      <c r="L208" s="117">
        <f t="shared" si="13"/>
        <v>127</v>
      </c>
      <c r="M208" s="205">
        <v>0</v>
      </c>
      <c r="N208" s="117">
        <f t="shared" si="13"/>
        <v>127</v>
      </c>
    </row>
    <row r="209" spans="1:14" ht="23.25" customHeight="1">
      <c r="A209" s="102" t="s">
        <v>74</v>
      </c>
      <c r="B209" s="427" t="s">
        <v>141</v>
      </c>
      <c r="C209" s="103" t="s">
        <v>78</v>
      </c>
      <c r="D209" s="96" t="s">
        <v>75</v>
      </c>
      <c r="E209" s="97" t="s">
        <v>75</v>
      </c>
      <c r="F209" s="148" t="s">
        <v>142</v>
      </c>
      <c r="G209" s="105">
        <v>0</v>
      </c>
      <c r="H209" s="106">
        <v>250</v>
      </c>
      <c r="I209" s="106">
        <v>0</v>
      </c>
      <c r="J209" s="106">
        <v>250</v>
      </c>
      <c r="K209" s="394">
        <v>0</v>
      </c>
      <c r="L209" s="107">
        <v>250</v>
      </c>
      <c r="M209" s="247">
        <v>0</v>
      </c>
      <c r="N209" s="107">
        <v>250</v>
      </c>
    </row>
    <row r="210" spans="1:14" ht="18" customHeight="1" thickBot="1">
      <c r="A210" s="99"/>
      <c r="B210" s="426"/>
      <c r="C210" s="145"/>
      <c r="D210" s="85">
        <v>4329</v>
      </c>
      <c r="E210" s="147">
        <v>6329</v>
      </c>
      <c r="F210" s="151" t="s">
        <v>102</v>
      </c>
      <c r="G210" s="95">
        <v>0</v>
      </c>
      <c r="H210" s="76">
        <v>250</v>
      </c>
      <c r="I210" s="108">
        <v>0</v>
      </c>
      <c r="J210" s="108">
        <v>250</v>
      </c>
      <c r="K210" s="393">
        <v>0</v>
      </c>
      <c r="L210" s="117">
        <v>250</v>
      </c>
      <c r="M210" s="205">
        <v>0</v>
      </c>
      <c r="N210" s="117">
        <v>250</v>
      </c>
    </row>
    <row r="211" spans="1:14" ht="15.75" customHeight="1">
      <c r="A211" s="102" t="s">
        <v>74</v>
      </c>
      <c r="B211" s="427" t="s">
        <v>143</v>
      </c>
      <c r="C211" s="103" t="s">
        <v>78</v>
      </c>
      <c r="D211" s="96" t="s">
        <v>75</v>
      </c>
      <c r="E211" s="97" t="s">
        <v>75</v>
      </c>
      <c r="F211" s="148" t="s">
        <v>144</v>
      </c>
      <c r="G211" s="105">
        <v>0</v>
      </c>
      <c r="H211" s="106">
        <v>750</v>
      </c>
      <c r="I211" s="106">
        <v>0</v>
      </c>
      <c r="J211" s="106">
        <v>750</v>
      </c>
      <c r="K211" s="394">
        <v>0</v>
      </c>
      <c r="L211" s="107">
        <v>750</v>
      </c>
      <c r="M211" s="247">
        <v>0</v>
      </c>
      <c r="N211" s="107">
        <v>750</v>
      </c>
    </row>
    <row r="212" spans="1:14" ht="13.5" thickBot="1">
      <c r="A212" s="99"/>
      <c r="B212" s="426"/>
      <c r="C212" s="145"/>
      <c r="D212" s="85">
        <v>4376</v>
      </c>
      <c r="E212" s="147">
        <v>6329</v>
      </c>
      <c r="F212" s="152" t="s">
        <v>145</v>
      </c>
      <c r="G212" s="144">
        <v>0</v>
      </c>
      <c r="H212" s="108">
        <v>750</v>
      </c>
      <c r="I212" s="108">
        <v>0</v>
      </c>
      <c r="J212" s="108">
        <v>750</v>
      </c>
      <c r="K212" s="393">
        <v>0</v>
      </c>
      <c r="L212" s="117">
        <v>750</v>
      </c>
      <c r="M212" s="174">
        <v>0</v>
      </c>
      <c r="N212" s="117">
        <v>750</v>
      </c>
    </row>
  </sheetData>
  <sheetProtection/>
  <mergeCells count="6">
    <mergeCell ref="B9:C9"/>
    <mergeCell ref="B8:C8"/>
    <mergeCell ref="A3:J3"/>
    <mergeCell ref="A4:J4"/>
    <mergeCell ref="A6:J6"/>
    <mergeCell ref="G1:N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Šímová</dc:creator>
  <cp:keywords/>
  <dc:description/>
  <cp:lastModifiedBy>Ahmadi Diana</cp:lastModifiedBy>
  <cp:lastPrinted>2018-11-20T07:04:43Z</cp:lastPrinted>
  <dcterms:created xsi:type="dcterms:W3CDTF">2007-12-18T12:40:54Z</dcterms:created>
  <dcterms:modified xsi:type="dcterms:W3CDTF">2018-12-06T07:30:42Z</dcterms:modified>
  <cp:category/>
  <cp:version/>
  <cp:contentType/>
  <cp:contentStatus/>
</cp:coreProperties>
</file>