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40" windowHeight="6375" activeTab="0"/>
  </bookViews>
  <sheets>
    <sheet name="Bilance PaV" sheetId="1" r:id="rId1"/>
    <sheet name="1407_1707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<sst xmlns="http://schemas.openxmlformats.org/spreadsheetml/2006/main" count="269" uniqueCount="141">
  <si>
    <t>§</t>
  </si>
  <si>
    <t>pol.</t>
  </si>
  <si>
    <t>x</t>
  </si>
  <si>
    <t>v tis. Kč</t>
  </si>
  <si>
    <t>ukazatel</t>
  </si>
  <si>
    <t xml:space="preserve">pol. 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</si>
  <si>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</si>
  <si>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</si>
  <si>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</si>
  <si>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</si>
  <si>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</si>
  <si>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</si>
  <si>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</si>
  <si>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</si>
  <si>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</si>
  <si>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</si>
  <si>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</si>
  <si>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</si>
  <si>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</si>
  <si>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</si>
  <si>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</si>
  <si>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</si>
  <si>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</si>
  <si>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</si>
  <si>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t>42xx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</si>
  <si>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</si>
  <si>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</si>
  <si>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</si>
  <si>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</si>
  <si>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</si>
  <si>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</si>
  <si>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</si>
  <si>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</si>
  <si>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</si>
  <si>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8115</t>
  </si>
  <si>
    <t xml:space="preserve">Z d r o j e  L K   c e l k e m 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</si>
  <si>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</si>
  <si>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</si>
  <si>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</si>
  <si>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</si>
  <si>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</si>
  <si>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</si>
  <si>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</si>
  <si>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</si>
  <si>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</si>
  <si>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</si>
  <si>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</si>
  <si>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</si>
  <si>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</si>
  <si>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</si>
  <si>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</si>
  <si>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</si>
  <si>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</si>
  <si>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</si>
  <si>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</si>
  <si>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</si>
  <si>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</si>
  <si>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</si>
  <si>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</si>
  <si>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</si>
  <si>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st.f.)</t>
  </si>
  <si>
    <t>3. Uhrazené splátky dlouhod.půjč.</t>
  </si>
  <si>
    <t>tis.Kč</t>
  </si>
  <si>
    <t>č.a.</t>
  </si>
  <si>
    <t>SR 2018</t>
  </si>
  <si>
    <t>Odbor kultury, památkové péče a cestovního ruchu</t>
  </si>
  <si>
    <t>uk.</t>
  </si>
  <si>
    <t>SU</t>
  </si>
  <si>
    <t>0000</t>
  </si>
  <si>
    <t>Zdrojová část rozpočtu LK 2018</t>
  </si>
  <si>
    <t xml:space="preserve">UR 2018 </t>
  </si>
  <si>
    <t>1. Zapojení fondů z r. 2017</t>
  </si>
  <si>
    <t>2. Zapojení  zákl.běžného účtu z r. 2017</t>
  </si>
  <si>
    <t>Výdajová část rozpočtu LK 2018</t>
  </si>
  <si>
    <t>UR 2018 I.</t>
  </si>
  <si>
    <t>UR 2018 II.</t>
  </si>
  <si>
    <t>Běžné (neinvestiční) výdaje resortu celkem</t>
  </si>
  <si>
    <t>Vratka VRÚÚ - ČR - Národní program ČR</t>
  </si>
  <si>
    <t>DU</t>
  </si>
  <si>
    <t>Činnosti v kultuře</t>
  </si>
  <si>
    <t>RU</t>
  </si>
  <si>
    <t>071200</t>
  </si>
  <si>
    <t>Propagace kultury LK</t>
  </si>
  <si>
    <t>ostatní osobní výdaje</t>
  </si>
  <si>
    <t>odměny za užití duševního vlastnictví</t>
  </si>
  <si>
    <t>nákup materiálu</t>
  </si>
  <si>
    <t>nájemné</t>
  </si>
  <si>
    <t>nákup ostatních služeb</t>
  </si>
  <si>
    <t>pohoštění</t>
  </si>
  <si>
    <t xml:space="preserve">dary obyvatelstvu </t>
  </si>
  <si>
    <t>072900</t>
  </si>
  <si>
    <t>Rok republiky</t>
  </si>
  <si>
    <t>Památková péče</t>
  </si>
  <si>
    <t>072100</t>
  </si>
  <si>
    <t>Propagace památkové péče</t>
  </si>
  <si>
    <t>072500</t>
  </si>
  <si>
    <t>Dny lidové architektury</t>
  </si>
  <si>
    <t>072600</t>
  </si>
  <si>
    <t>Lidová architektura - tiskoviny</t>
  </si>
  <si>
    <t>Cestovní ruch</t>
  </si>
  <si>
    <t>073100</t>
  </si>
  <si>
    <t>Marketingová podpora</t>
  </si>
  <si>
    <t>konzultační, poradenské a právní služby</t>
  </si>
  <si>
    <t>zprac. dat a služby s inform. a komun. technologiemi</t>
  </si>
  <si>
    <t>cestovné (tuzemské i zahraniční)</t>
  </si>
  <si>
    <t>služby peněžních ústavů vč. komerčního pojištění</t>
  </si>
  <si>
    <t>073300</t>
  </si>
  <si>
    <t>Turistická infrastruktura cestovního ruchu</t>
  </si>
  <si>
    <t>Podpora v oblasti kultury  a cestovního ruchu v působnosti resortu</t>
  </si>
  <si>
    <t>073700</t>
  </si>
  <si>
    <t>Udržitelnost projektů</t>
  </si>
  <si>
    <t>0760004</t>
  </si>
  <si>
    <t>Projekty v rámci Interreg V-A ČR-Polsko 2014-2020 a v rámci prog.u ČR-Sasko 2014-2020 - udržitelnost proj.</t>
  </si>
  <si>
    <t>075006</t>
  </si>
  <si>
    <t>Hřebenovka-udržitelnost proj.</t>
  </si>
  <si>
    <t>opravy a udržování</t>
  </si>
  <si>
    <t>Moderní příležitosti marketingu CR-udržitelnost proj.</t>
  </si>
  <si>
    <t>Kapitola 914 07 - Působnosti</t>
  </si>
  <si>
    <t>91407 - P Ů S O B NO S T I</t>
  </si>
  <si>
    <t>úhrady sankcí jiným rozpočtům</t>
  </si>
  <si>
    <t>75011</t>
  </si>
  <si>
    <t>podlimitní věcná břemena</t>
  </si>
  <si>
    <t>drobný dlouhodobý majetek</t>
  </si>
  <si>
    <t>UR VI 2018</t>
  </si>
  <si>
    <t>1704</t>
  </si>
  <si>
    <t>UR VII 2018</t>
  </si>
  <si>
    <t>92007 - K A P I T Á L O V É  V Ý D A J E</t>
  </si>
  <si>
    <t>Kapitálové (investiční) výdaje resortu celkem</t>
  </si>
  <si>
    <t>0750005</t>
  </si>
  <si>
    <t>Rekonstrukce sgrafit Červený dům VMG Česká Lípa</t>
  </si>
  <si>
    <t xml:space="preserve">invest. transf.zřízeným příspěvkovým organizacím </t>
  </si>
  <si>
    <t>UR I 2018</t>
  </si>
  <si>
    <t>UR II 2018</t>
  </si>
  <si>
    <t>Kapitola 920 07 - Kapitálové výdaje</t>
  </si>
  <si>
    <t>0750006</t>
  </si>
  <si>
    <t>A. Rujbr - Centrální dopozitář</t>
  </si>
  <si>
    <t>ostatní nákupy dlouhodobého nehmotného majetku</t>
  </si>
  <si>
    <t>Změna rozpočtu - rozpočtové opatření č. 411/18</t>
  </si>
  <si>
    <t>ZR-RO. č. 411/18</t>
  </si>
  <si>
    <t>příloha č. 1 ZR-RO č. 411/18</t>
  </si>
  <si>
    <t>ZR-RO č. 411/18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</si>
</sst>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"/>
    <numFmt numFmtId="166" formatCode="#,##0.0"/>
    <numFmt numFmtId="167" formatCode="0.0000"/>
    <numFmt numFmtId="168" formatCode="0.0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[$¥€-2]\ #\ ##,000_);[Red]\([$€-2]\ #\ ##,000\)"/>
    <numFmt numFmtId="175" formatCode="#,##0.00_ ;\-#,##0.00\ "/>
    <numFmt numFmtId="176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imes New Roman"/>
      <family val="1"/>
    </font>
    <font>
      <b/>
      <sz val="9"/>
      <color indexed="18"/>
      <name val="Times New Roman"/>
      <family val="1"/>
    </font>
    <font>
      <sz val="9"/>
      <color indexed="8"/>
      <name val="Times New Roman"/>
      <family val="1"/>
    </font>
    <font>
      <b/>
      <sz val="9"/>
      <color indexed="6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Times New Roman"/>
      <family val="1"/>
    </font>
    <font>
      <b/>
      <sz val="9"/>
      <color rgb="FF000080"/>
      <name val="Times New Roman"/>
      <family val="1"/>
    </font>
    <font>
      <sz val="9"/>
      <color theme="1"/>
      <name val="Times New Roman"/>
      <family val="1"/>
    </font>
    <font>
      <b/>
      <sz val="9"/>
      <color theme="3" tint="0.39998000860214233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C00000"/>
      <name val="Times New Roman"/>
      <family val="1"/>
    </font>
    <font>
      <sz val="9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66" fontId="5" fillId="0" borderId="22" xfId="0" applyNumberFormat="1" applyFont="1" applyFill="1" applyBorder="1" applyAlignment="1">
      <alignment horizontal="right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4" fontId="10" fillId="0" borderId="0" xfId="55" applyNumberFormat="1" applyFont="1">
      <alignment/>
      <protection/>
    </xf>
    <xf numFmtId="4" fontId="9" fillId="0" borderId="0" xfId="55" applyNumberFormat="1" applyFont="1">
      <alignment/>
      <protection/>
    </xf>
    <xf numFmtId="0" fontId="9" fillId="0" borderId="0" xfId="57" applyFont="1" applyAlignment="1">
      <alignment/>
      <protection/>
    </xf>
    <xf numFmtId="0" fontId="9" fillId="0" borderId="0" xfId="48" applyFont="1" applyAlignment="1">
      <alignment horizontal="right"/>
      <protection/>
    </xf>
    <xf numFmtId="0" fontId="9" fillId="0" borderId="0" xfId="54" applyFont="1">
      <alignment/>
      <protection/>
    </xf>
    <xf numFmtId="0" fontId="10" fillId="0" borderId="0" xfId="54" applyFont="1">
      <alignment/>
      <protection/>
    </xf>
    <xf numFmtId="0" fontId="10" fillId="0" borderId="0" xfId="50" applyFont="1">
      <alignment/>
      <protection/>
    </xf>
    <xf numFmtId="0" fontId="9" fillId="0" borderId="0" xfId="56" applyFont="1">
      <alignment/>
      <protection/>
    </xf>
    <xf numFmtId="0" fontId="10" fillId="0" borderId="0" xfId="56" applyFont="1">
      <alignment/>
      <protection/>
    </xf>
    <xf numFmtId="4" fontId="10" fillId="0" borderId="0" xfId="56" applyNumberFormat="1" applyFont="1">
      <alignment/>
      <protection/>
    </xf>
    <xf numFmtId="0" fontId="13" fillId="0" borderId="0" xfId="56" applyFont="1" applyAlignment="1">
      <alignment horizont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58" fillId="0" borderId="24" xfId="56" applyFont="1" applyFill="1" applyBorder="1" applyAlignment="1">
      <alignment horizontal="center" vertical="center"/>
      <protection/>
    </xf>
    <xf numFmtId="0" fontId="58" fillId="0" borderId="11" xfId="56" applyFont="1" applyFill="1" applyBorder="1" applyAlignment="1">
      <alignment horizontal="center" vertical="center" wrapText="1"/>
      <protection/>
    </xf>
    <xf numFmtId="0" fontId="58" fillId="34" borderId="25" xfId="56" applyFont="1" applyFill="1" applyBorder="1" applyAlignment="1">
      <alignment horizontal="center" vertical="center" wrapText="1"/>
      <protection/>
    </xf>
    <xf numFmtId="0" fontId="58" fillId="0" borderId="12" xfId="56" applyFont="1" applyFill="1" applyBorder="1" applyAlignment="1">
      <alignment horizontal="center" vertical="center" wrapText="1"/>
      <protection/>
    </xf>
    <xf numFmtId="0" fontId="59" fillId="2" borderId="23" xfId="55" applyFont="1" applyFill="1" applyBorder="1" applyAlignment="1">
      <alignment horizontal="center" vertical="center"/>
      <protection/>
    </xf>
    <xf numFmtId="0" fontId="59" fillId="2" borderId="11" xfId="55" applyFont="1" applyFill="1" applyBorder="1" applyAlignment="1">
      <alignment vertical="center" wrapText="1"/>
      <protection/>
    </xf>
    <xf numFmtId="0" fontId="60" fillId="0" borderId="20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vertical="center"/>
      <protection/>
    </xf>
    <xf numFmtId="0" fontId="59" fillId="2" borderId="11" xfId="55" applyFont="1" applyFill="1" applyBorder="1" applyAlignment="1">
      <alignment horizontal="center" vertical="center"/>
      <protection/>
    </xf>
    <xf numFmtId="0" fontId="5" fillId="35" borderId="17" xfId="55" applyFont="1" applyFill="1" applyBorder="1" applyAlignment="1">
      <alignment horizontal="center" vertical="center"/>
      <protection/>
    </xf>
    <xf numFmtId="0" fontId="5" fillId="35" borderId="17" xfId="55" applyFont="1" applyFill="1" applyBorder="1" applyAlignment="1">
      <alignment vertical="center"/>
      <protection/>
    </xf>
    <xf numFmtId="49" fontId="59" fillId="2" borderId="27" xfId="55" applyNumberFormat="1" applyFont="1" applyFill="1" applyBorder="1" applyAlignment="1">
      <alignment horizontal="center" vertical="center"/>
      <protection/>
    </xf>
    <xf numFmtId="0" fontId="6" fillId="35" borderId="23" xfId="55" applyFont="1" applyFill="1" applyBorder="1" applyAlignment="1">
      <alignment horizontal="center" vertical="center"/>
      <protection/>
    </xf>
    <xf numFmtId="0" fontId="6" fillId="35" borderId="11" xfId="55" applyFont="1" applyFill="1" applyBorder="1" applyAlignment="1">
      <alignment horizontal="center" vertical="center"/>
      <protection/>
    </xf>
    <xf numFmtId="0" fontId="6" fillId="35" borderId="11" xfId="55" applyFont="1" applyFill="1" applyBorder="1" applyAlignment="1">
      <alignment horizontal="left" vertical="center"/>
      <protection/>
    </xf>
    <xf numFmtId="164" fontId="6" fillId="35" borderId="25" xfId="55" applyNumberFormat="1" applyFont="1" applyFill="1" applyBorder="1" applyAlignment="1">
      <alignment vertical="center"/>
      <protection/>
    </xf>
    <xf numFmtId="164" fontId="6" fillId="35" borderId="11" xfId="55" applyNumberFormat="1" applyFont="1" applyFill="1" applyBorder="1" applyAlignment="1">
      <alignment vertical="center"/>
      <protection/>
    </xf>
    <xf numFmtId="164" fontId="6" fillId="35" borderId="27" xfId="55" applyNumberFormat="1" applyFont="1" applyFill="1" applyBorder="1" applyAlignment="1">
      <alignment vertical="center"/>
      <protection/>
    </xf>
    <xf numFmtId="164" fontId="6" fillId="35" borderId="28" xfId="55" applyNumberFormat="1" applyFont="1" applyFill="1" applyBorder="1" applyAlignment="1">
      <alignment vertical="center"/>
      <protection/>
    </xf>
    <xf numFmtId="0" fontId="6" fillId="35" borderId="29" xfId="55" applyFont="1" applyFill="1" applyBorder="1" applyAlignment="1">
      <alignment horizontal="center" vertical="center"/>
      <protection/>
    </xf>
    <xf numFmtId="0" fontId="6" fillId="35" borderId="30" xfId="55" applyFont="1" applyFill="1" applyBorder="1" applyAlignment="1">
      <alignment horizontal="center" vertical="center"/>
      <protection/>
    </xf>
    <xf numFmtId="0" fontId="6" fillId="35" borderId="31" xfId="55" applyFont="1" applyFill="1" applyBorder="1" applyAlignment="1">
      <alignment horizontal="center" vertical="center"/>
      <protection/>
    </xf>
    <xf numFmtId="0" fontId="6" fillId="35" borderId="32" xfId="55" applyFont="1" applyFill="1" applyBorder="1" applyAlignment="1">
      <alignment horizontal="center" vertical="center"/>
      <protection/>
    </xf>
    <xf numFmtId="0" fontId="6" fillId="35" borderId="33" xfId="55" applyFont="1" applyFill="1" applyBorder="1" applyAlignment="1">
      <alignment horizontal="center" vertical="center"/>
      <protection/>
    </xf>
    <xf numFmtId="0" fontId="6" fillId="35" borderId="32" xfId="55" applyFont="1" applyFill="1" applyBorder="1" applyAlignment="1">
      <alignment horizontal="left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35" xfId="55" applyNumberFormat="1" applyFont="1" applyFill="1" applyBorder="1" applyAlignment="1">
      <alignment horizontal="center" vertical="center"/>
      <protection/>
    </xf>
    <xf numFmtId="49" fontId="6" fillId="0" borderId="3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49" fontId="6" fillId="0" borderId="38" xfId="55" applyNumberFormat="1" applyFont="1" applyFill="1" applyBorder="1" applyAlignment="1">
      <alignment horizontal="center" vertical="center"/>
      <protection/>
    </xf>
    <xf numFmtId="49" fontId="6" fillId="0" borderId="39" xfId="55" applyNumberFormat="1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38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vertical="center"/>
      <protection/>
    </xf>
    <xf numFmtId="0" fontId="6" fillId="35" borderId="37" xfId="55" applyFont="1" applyFill="1" applyBorder="1" applyAlignment="1">
      <alignment horizontal="center" vertical="center"/>
      <protection/>
    </xf>
    <xf numFmtId="49" fontId="6" fillId="35" borderId="38" xfId="55" applyNumberFormat="1" applyFont="1" applyFill="1" applyBorder="1" applyAlignment="1">
      <alignment horizontal="center" vertical="center"/>
      <protection/>
    </xf>
    <xf numFmtId="49" fontId="6" fillId="35" borderId="39" xfId="55" applyNumberFormat="1" applyFont="1" applyFill="1" applyBorder="1" applyAlignment="1">
      <alignment horizontal="center" vertical="center"/>
      <protection/>
    </xf>
    <xf numFmtId="0" fontId="60" fillId="35" borderId="17" xfId="55" applyFont="1" applyFill="1" applyBorder="1" applyAlignment="1">
      <alignment horizontal="center" vertical="center"/>
      <protection/>
    </xf>
    <xf numFmtId="0" fontId="60" fillId="35" borderId="17" xfId="55" applyFont="1" applyFill="1" applyBorder="1" applyAlignment="1">
      <alignment vertical="center"/>
      <protection/>
    </xf>
    <xf numFmtId="0" fontId="5" fillId="35" borderId="14" xfId="55" applyFont="1" applyFill="1" applyBorder="1" applyAlignment="1">
      <alignment vertical="center"/>
      <protection/>
    </xf>
    <xf numFmtId="0" fontId="6" fillId="35" borderId="34" xfId="55" applyFont="1" applyFill="1" applyBorder="1" applyAlignment="1">
      <alignment horizontal="center" vertical="center"/>
      <protection/>
    </xf>
    <xf numFmtId="49" fontId="6" fillId="35" borderId="35" xfId="55" applyNumberFormat="1" applyFont="1" applyFill="1" applyBorder="1" applyAlignment="1">
      <alignment horizontal="center" vertical="center"/>
      <protection/>
    </xf>
    <xf numFmtId="49" fontId="6" fillId="35" borderId="36" xfId="55" applyNumberFormat="1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49" fontId="6" fillId="0" borderId="41" xfId="55" applyNumberFormat="1" applyFont="1" applyFill="1" applyBorder="1" applyAlignment="1">
      <alignment horizontal="center" vertical="center"/>
      <protection/>
    </xf>
    <xf numFmtId="49" fontId="6" fillId="0" borderId="42" xfId="55" applyNumberFormat="1" applyFont="1" applyFill="1" applyBorder="1" applyAlignment="1">
      <alignment horizontal="center" vertical="center"/>
      <protection/>
    </xf>
    <xf numFmtId="0" fontId="5" fillId="0" borderId="35" xfId="55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49" fontId="6" fillId="0" borderId="44" xfId="55" applyNumberFormat="1" applyFont="1" applyFill="1" applyBorder="1" applyAlignment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58" fillId="0" borderId="37" xfId="55" applyFont="1" applyFill="1" applyBorder="1" applyAlignment="1">
      <alignment horizontal="center" vertical="center"/>
      <protection/>
    </xf>
    <xf numFmtId="49" fontId="58" fillId="0" borderId="38" xfId="55" applyNumberFormat="1" applyFont="1" applyFill="1" applyBorder="1" applyAlignment="1">
      <alignment horizontal="center" vertical="center"/>
      <protection/>
    </xf>
    <xf numFmtId="49" fontId="58" fillId="0" borderId="39" xfId="55" applyNumberFormat="1" applyFont="1" applyFill="1" applyBorder="1" applyAlignment="1">
      <alignment horizontal="center" vertical="center"/>
      <protection/>
    </xf>
    <xf numFmtId="0" fontId="58" fillId="0" borderId="14" xfId="55" applyFont="1" applyFill="1" applyBorder="1" applyAlignment="1">
      <alignment horizontal="center" vertical="center"/>
      <protection/>
    </xf>
    <xf numFmtId="0" fontId="58" fillId="0" borderId="38" xfId="55" applyFont="1" applyFill="1" applyBorder="1" applyAlignment="1">
      <alignment horizontal="center" vertical="center"/>
      <protection/>
    </xf>
    <xf numFmtId="0" fontId="58" fillId="0" borderId="14" xfId="55" applyFont="1" applyFill="1" applyBorder="1" applyAlignment="1">
      <alignment vertical="center"/>
      <protection/>
    </xf>
    <xf numFmtId="0" fontId="60" fillId="0" borderId="39" xfId="55" applyFont="1" applyFill="1" applyBorder="1" applyAlignment="1">
      <alignment horizontal="center" vertical="center"/>
      <protection/>
    </xf>
    <xf numFmtId="0" fontId="60" fillId="0" borderId="38" xfId="55" applyFont="1" applyFill="1" applyBorder="1" applyAlignment="1">
      <alignment horizontal="center" vertical="center"/>
      <protection/>
    </xf>
    <xf numFmtId="0" fontId="60" fillId="0" borderId="14" xfId="55" applyFont="1" applyFill="1" applyBorder="1" applyAlignment="1">
      <alignment vertical="center"/>
      <protection/>
    </xf>
    <xf numFmtId="49" fontId="58" fillId="35" borderId="38" xfId="55" applyNumberFormat="1" applyFont="1" applyFill="1" applyBorder="1" applyAlignment="1">
      <alignment horizontal="center" vertical="center"/>
      <protection/>
    </xf>
    <xf numFmtId="49" fontId="58" fillId="35" borderId="39" xfId="55" applyNumberFormat="1" applyFont="1" applyFill="1" applyBorder="1" applyAlignment="1">
      <alignment horizontal="center" vertical="center"/>
      <protection/>
    </xf>
    <xf numFmtId="0" fontId="58" fillId="35" borderId="14" xfId="55" applyFont="1" applyFill="1" applyBorder="1" applyAlignment="1">
      <alignment horizontal="center" vertical="center"/>
      <protection/>
    </xf>
    <xf numFmtId="0" fontId="58" fillId="35" borderId="38" xfId="55" applyFont="1" applyFill="1" applyBorder="1" applyAlignment="1">
      <alignment horizontal="center" vertical="center"/>
      <protection/>
    </xf>
    <xf numFmtId="0" fontId="58" fillId="35" borderId="14" xfId="55" applyFont="1" applyFill="1" applyBorder="1" applyAlignment="1">
      <alignment vertical="center"/>
      <protection/>
    </xf>
    <xf numFmtId="49" fontId="60" fillId="35" borderId="38" xfId="55" applyNumberFormat="1" applyFont="1" applyFill="1" applyBorder="1" applyAlignment="1">
      <alignment horizontal="center" vertical="center"/>
      <protection/>
    </xf>
    <xf numFmtId="49" fontId="60" fillId="35" borderId="39" xfId="55" applyNumberFormat="1" applyFont="1" applyFill="1" applyBorder="1" applyAlignment="1">
      <alignment horizontal="center" vertical="center"/>
      <protection/>
    </xf>
    <xf numFmtId="0" fontId="60" fillId="35" borderId="39" xfId="55" applyFont="1" applyFill="1" applyBorder="1" applyAlignment="1">
      <alignment horizontal="center" vertical="center"/>
      <protection/>
    </xf>
    <xf numFmtId="0" fontId="60" fillId="35" borderId="38" xfId="55" applyFont="1" applyFill="1" applyBorder="1" applyAlignment="1">
      <alignment horizontal="center" vertical="center"/>
      <protection/>
    </xf>
    <xf numFmtId="0" fontId="60" fillId="35" borderId="14" xfId="55" applyFont="1" applyFill="1" applyBorder="1" applyAlignment="1">
      <alignment vertical="center"/>
      <protection/>
    </xf>
    <xf numFmtId="0" fontId="60" fillId="0" borderId="46" xfId="55" applyFont="1" applyFill="1" applyBorder="1" applyAlignment="1">
      <alignment horizontal="center" vertical="center"/>
      <protection/>
    </xf>
    <xf numFmtId="49" fontId="60" fillId="0" borderId="47" xfId="55" applyNumberFormat="1" applyFont="1" applyFill="1" applyBorder="1" applyAlignment="1">
      <alignment horizontal="center" vertical="center"/>
      <protection/>
    </xf>
    <xf numFmtId="49" fontId="60" fillId="0" borderId="48" xfId="55" applyNumberFormat="1" applyFont="1" applyFill="1" applyBorder="1" applyAlignment="1">
      <alignment horizontal="center" vertical="center"/>
      <protection/>
    </xf>
    <xf numFmtId="0" fontId="60" fillId="35" borderId="26" xfId="55" applyFont="1" applyFill="1" applyBorder="1" applyAlignment="1">
      <alignment horizontal="center" vertical="center"/>
      <protection/>
    </xf>
    <xf numFmtId="0" fontId="60" fillId="35" borderId="44" xfId="55" applyFont="1" applyFill="1" applyBorder="1" applyAlignment="1">
      <alignment horizontal="center" vertical="center"/>
      <protection/>
    </xf>
    <xf numFmtId="0" fontId="60" fillId="35" borderId="26" xfId="55" applyFont="1" applyFill="1" applyBorder="1" applyAlignment="1">
      <alignment vertical="center"/>
      <protection/>
    </xf>
    <xf numFmtId="0" fontId="60" fillId="35" borderId="37" xfId="55" applyFont="1" applyFill="1" applyBorder="1" applyAlignment="1">
      <alignment horizontal="center" vertical="center"/>
      <protection/>
    </xf>
    <xf numFmtId="49" fontId="60" fillId="0" borderId="41" xfId="55" applyNumberFormat="1" applyFont="1" applyFill="1" applyBorder="1" applyAlignment="1">
      <alignment horizontal="center" vertical="center"/>
      <protection/>
    </xf>
    <xf numFmtId="49" fontId="60" fillId="0" borderId="42" xfId="55" applyNumberFormat="1" applyFont="1" applyFill="1" applyBorder="1" applyAlignment="1">
      <alignment horizontal="center" vertical="center"/>
      <protection/>
    </xf>
    <xf numFmtId="0" fontId="60" fillId="35" borderId="34" xfId="55" applyFont="1" applyFill="1" applyBorder="1" applyAlignment="1">
      <alignment horizontal="center" vertical="center"/>
      <protection/>
    </xf>
    <xf numFmtId="49" fontId="60" fillId="35" borderId="35" xfId="55" applyNumberFormat="1" applyFont="1" applyFill="1" applyBorder="1" applyAlignment="1">
      <alignment horizontal="center" vertical="center"/>
      <protection/>
    </xf>
    <xf numFmtId="49" fontId="60" fillId="35" borderId="36" xfId="55" applyNumberFormat="1" applyFont="1" applyFill="1" applyBorder="1" applyAlignment="1">
      <alignment horizontal="center" vertical="center"/>
      <protection/>
    </xf>
    <xf numFmtId="0" fontId="60" fillId="0" borderId="49" xfId="55" applyFont="1" applyFill="1" applyBorder="1" applyAlignment="1">
      <alignment horizontal="center" vertical="center"/>
      <protection/>
    </xf>
    <xf numFmtId="0" fontId="60" fillId="0" borderId="20" xfId="55" applyFont="1" applyFill="1" applyBorder="1" applyAlignment="1">
      <alignment vertical="center"/>
      <protection/>
    </xf>
    <xf numFmtId="0" fontId="61" fillId="0" borderId="4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vertical="center"/>
      <protection/>
    </xf>
    <xf numFmtId="0" fontId="58" fillId="35" borderId="37" xfId="55" applyFont="1" applyFill="1" applyBorder="1" applyAlignment="1">
      <alignment horizontal="center" vertical="center"/>
      <protection/>
    </xf>
    <xf numFmtId="49" fontId="60" fillId="35" borderId="51" xfId="55" applyNumberFormat="1" applyFont="1" applyFill="1" applyBorder="1" applyAlignment="1">
      <alignment horizontal="center" vertical="center"/>
      <protection/>
    </xf>
    <xf numFmtId="0" fontId="58" fillId="0" borderId="43" xfId="55" applyFont="1" applyFill="1" applyBorder="1" applyAlignment="1">
      <alignment horizontal="center" vertical="center"/>
      <protection/>
    </xf>
    <xf numFmtId="49" fontId="58" fillId="0" borderId="44" xfId="55" applyNumberFormat="1" applyFont="1" applyFill="1" applyBorder="1" applyAlignment="1">
      <alignment horizontal="center" vertical="center"/>
      <protection/>
    </xf>
    <xf numFmtId="49" fontId="58" fillId="0" borderId="48" xfId="55" applyNumberFormat="1" applyFont="1" applyFill="1" applyBorder="1" applyAlignment="1">
      <alignment horizontal="center" vertical="center"/>
      <protection/>
    </xf>
    <xf numFmtId="0" fontId="60" fillId="0" borderId="45" xfId="55" applyFont="1" applyFill="1" applyBorder="1" applyAlignment="1">
      <alignment horizontal="center" vertical="center"/>
      <protection/>
    </xf>
    <xf numFmtId="0" fontId="60" fillId="0" borderId="44" xfId="55" applyFont="1" applyFill="1" applyBorder="1" applyAlignment="1">
      <alignment horizontal="center" vertical="center"/>
      <protection/>
    </xf>
    <xf numFmtId="0" fontId="60" fillId="0" borderId="26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vertical="center"/>
      <protection/>
    </xf>
    <xf numFmtId="0" fontId="5" fillId="35" borderId="52" xfId="55" applyFont="1" applyFill="1" applyBorder="1" applyAlignment="1">
      <alignment horizontal="center" vertical="center"/>
      <protection/>
    </xf>
    <xf numFmtId="49" fontId="58" fillId="35" borderId="51" xfId="55" applyNumberFormat="1" applyFont="1" applyFill="1" applyBorder="1" applyAlignment="1">
      <alignment horizontal="center" vertical="center"/>
      <protection/>
    </xf>
    <xf numFmtId="0" fontId="60" fillId="35" borderId="14" xfId="55" applyFont="1" applyFill="1" applyBorder="1" applyAlignment="1">
      <alignment horizontal="center" vertical="center"/>
      <protection/>
    </xf>
    <xf numFmtId="0" fontId="60" fillId="35" borderId="34" xfId="55" applyFont="1" applyFill="1" applyBorder="1" applyAlignment="1">
      <alignment vertical="center"/>
      <protection/>
    </xf>
    <xf numFmtId="0" fontId="60" fillId="35" borderId="35" xfId="55" applyFont="1" applyFill="1" applyBorder="1" applyAlignment="1">
      <alignment vertical="center"/>
      <protection/>
    </xf>
    <xf numFmtId="0" fontId="60" fillId="35" borderId="52" xfId="55" applyFont="1" applyFill="1" applyBorder="1" applyAlignment="1">
      <alignment vertical="center"/>
      <protection/>
    </xf>
    <xf numFmtId="164" fontId="13" fillId="35" borderId="32" xfId="55" applyNumberFormat="1" applyFont="1" applyFill="1" applyBorder="1" applyAlignment="1">
      <alignment vertical="center"/>
      <protection/>
    </xf>
    <xf numFmtId="164" fontId="6" fillId="35" borderId="31" xfId="55" applyNumberFormat="1" applyFont="1" applyFill="1" applyBorder="1" applyAlignment="1">
      <alignment vertical="center"/>
      <protection/>
    </xf>
    <xf numFmtId="164" fontId="6" fillId="35" borderId="53" xfId="55" applyNumberFormat="1" applyFont="1" applyFill="1" applyBorder="1" applyAlignment="1">
      <alignment vertical="center"/>
      <protection/>
    </xf>
    <xf numFmtId="164" fontId="59" fillId="2" borderId="11" xfId="55" applyNumberFormat="1" applyFont="1" applyFill="1" applyBorder="1" applyAlignment="1">
      <alignment horizontal="right" vertical="center"/>
      <protection/>
    </xf>
    <xf numFmtId="164" fontId="59" fillId="2" borderId="12" xfId="55" applyNumberFormat="1" applyFont="1" applyFill="1" applyBorder="1" applyAlignment="1">
      <alignment horizontal="right" vertical="center"/>
      <protection/>
    </xf>
    <xf numFmtId="164" fontId="6" fillId="0" borderId="39" xfId="35" applyNumberFormat="1" applyFont="1" applyFill="1" applyBorder="1" applyAlignment="1">
      <alignment horizontal="right" vertical="center"/>
    </xf>
    <xf numFmtId="164" fontId="13" fillId="0" borderId="14" xfId="35" applyNumberFormat="1" applyFont="1" applyFill="1" applyBorder="1" applyAlignment="1">
      <alignment horizontal="right" vertical="center"/>
    </xf>
    <xf numFmtId="164" fontId="6" fillId="0" borderId="54" xfId="35" applyNumberFormat="1" applyFont="1" applyFill="1" applyBorder="1" applyAlignment="1">
      <alignment horizontal="right" vertical="center"/>
    </xf>
    <xf numFmtId="164" fontId="5" fillId="0" borderId="36" xfId="35" applyNumberFormat="1" applyFont="1" applyFill="1" applyBorder="1" applyAlignment="1">
      <alignment horizontal="right" vertical="center"/>
    </xf>
    <xf numFmtId="164" fontId="9" fillId="0" borderId="17" xfId="35" applyNumberFormat="1" applyFont="1" applyFill="1" applyBorder="1" applyAlignment="1">
      <alignment horizontal="right" vertical="center"/>
    </xf>
    <xf numFmtId="164" fontId="60" fillId="35" borderId="17" xfId="55" applyNumberFormat="1" applyFont="1" applyFill="1" applyBorder="1" applyAlignment="1">
      <alignment vertical="center"/>
      <protection/>
    </xf>
    <xf numFmtId="164" fontId="62" fillId="35" borderId="17" xfId="55" applyNumberFormat="1" applyFont="1" applyFill="1" applyBorder="1" applyAlignment="1">
      <alignment vertical="center"/>
      <protection/>
    </xf>
    <xf numFmtId="164" fontId="60" fillId="35" borderId="36" xfId="55" applyNumberFormat="1" applyFont="1" applyFill="1" applyBorder="1" applyAlignment="1">
      <alignment vertical="center"/>
      <protection/>
    </xf>
    <xf numFmtId="164" fontId="5" fillId="35" borderId="36" xfId="35" applyNumberFormat="1" applyFont="1" applyFill="1" applyBorder="1" applyAlignment="1">
      <alignment horizontal="right" vertical="center"/>
    </xf>
    <xf numFmtId="164" fontId="9" fillId="35" borderId="17" xfId="35" applyNumberFormat="1" applyFont="1" applyFill="1" applyBorder="1" applyAlignment="1">
      <alignment horizontal="right" vertical="center"/>
    </xf>
    <xf numFmtId="164" fontId="5" fillId="35" borderId="17" xfId="35" applyNumberFormat="1" applyFont="1" applyFill="1" applyBorder="1" applyAlignment="1">
      <alignment horizontal="right" vertical="center"/>
    </xf>
    <xf numFmtId="164" fontId="6" fillId="0" borderId="36" xfId="35" applyNumberFormat="1" applyFont="1" applyFill="1" applyBorder="1" applyAlignment="1">
      <alignment horizontal="right" vertical="center"/>
    </xf>
    <xf numFmtId="164" fontId="13" fillId="0" borderId="17" xfId="35" applyNumberFormat="1" applyFont="1" applyFill="1" applyBorder="1" applyAlignment="1">
      <alignment horizontal="right" vertical="center"/>
    </xf>
    <xf numFmtId="164" fontId="6" fillId="0" borderId="55" xfId="35" applyNumberFormat="1" applyFont="1" applyFill="1" applyBorder="1" applyAlignment="1">
      <alignment horizontal="right" vertical="center"/>
    </xf>
    <xf numFmtId="164" fontId="5" fillId="0" borderId="17" xfId="35" applyNumberFormat="1" applyFont="1" applyFill="1" applyBorder="1" applyAlignment="1">
      <alignment horizontal="right" vertical="center"/>
    </xf>
    <xf numFmtId="164" fontId="5" fillId="0" borderId="18" xfId="35" applyNumberFormat="1" applyFont="1" applyFill="1" applyBorder="1" applyAlignment="1">
      <alignment horizontal="right" vertical="center"/>
    </xf>
    <xf numFmtId="164" fontId="5" fillId="0" borderId="26" xfId="35" applyNumberFormat="1" applyFont="1" applyFill="1" applyBorder="1" applyAlignment="1">
      <alignment horizontal="right" vertical="center"/>
    </xf>
    <xf numFmtId="164" fontId="9" fillId="0" borderId="26" xfId="35" applyNumberFormat="1" applyFont="1" applyFill="1" applyBorder="1" applyAlignment="1">
      <alignment horizontal="right" vertical="center"/>
    </xf>
    <xf numFmtId="164" fontId="5" fillId="0" borderId="45" xfId="35" applyNumberFormat="1" applyFont="1" applyFill="1" applyBorder="1" applyAlignment="1">
      <alignment horizontal="right" vertical="center"/>
    </xf>
    <xf numFmtId="164" fontId="5" fillId="0" borderId="56" xfId="35" applyNumberFormat="1" applyFont="1" applyFill="1" applyBorder="1" applyAlignment="1">
      <alignment horizontal="right" vertical="center"/>
    </xf>
    <xf numFmtId="164" fontId="58" fillId="0" borderId="39" xfId="35" applyNumberFormat="1" applyFont="1" applyFill="1" applyBorder="1" applyAlignment="1">
      <alignment horizontal="right" vertical="center"/>
    </xf>
    <xf numFmtId="164" fontId="63" fillId="0" borderId="14" xfId="35" applyNumberFormat="1" applyFont="1" applyFill="1" applyBorder="1" applyAlignment="1">
      <alignment horizontal="right" vertical="center"/>
    </xf>
    <xf numFmtId="164" fontId="58" fillId="0" borderId="54" xfId="35" applyNumberFormat="1" applyFont="1" applyFill="1" applyBorder="1" applyAlignment="1">
      <alignment horizontal="right" vertical="center"/>
    </xf>
    <xf numFmtId="164" fontId="60" fillId="0" borderId="39" xfId="35" applyNumberFormat="1" applyFont="1" applyFill="1" applyBorder="1" applyAlignment="1">
      <alignment horizontal="right" vertical="center"/>
    </xf>
    <xf numFmtId="164" fontId="62" fillId="0" borderId="14" xfId="35" applyNumberFormat="1" applyFont="1" applyFill="1" applyBorder="1" applyAlignment="1">
      <alignment horizontal="right" vertical="center"/>
    </xf>
    <xf numFmtId="164" fontId="60" fillId="0" borderId="54" xfId="35" applyNumberFormat="1" applyFont="1" applyFill="1" applyBorder="1" applyAlignment="1">
      <alignment horizontal="right" vertical="center"/>
    </xf>
    <xf numFmtId="164" fontId="58" fillId="35" borderId="39" xfId="35" applyNumberFormat="1" applyFont="1" applyFill="1" applyBorder="1" applyAlignment="1">
      <alignment horizontal="right" vertical="center"/>
    </xf>
    <xf numFmtId="164" fontId="63" fillId="35" borderId="14" xfId="35" applyNumberFormat="1" applyFont="1" applyFill="1" applyBorder="1" applyAlignment="1">
      <alignment horizontal="right" vertical="center"/>
    </xf>
    <xf numFmtId="164" fontId="58" fillId="35" borderId="54" xfId="35" applyNumberFormat="1" applyFont="1" applyFill="1" applyBorder="1" applyAlignment="1">
      <alignment horizontal="right" vertical="center"/>
    </xf>
    <xf numFmtId="164" fontId="60" fillId="35" borderId="39" xfId="55" applyNumberFormat="1" applyFont="1" applyFill="1" applyBorder="1" applyAlignment="1">
      <alignment vertical="center"/>
      <protection/>
    </xf>
    <xf numFmtId="164" fontId="62" fillId="35" borderId="14" xfId="55" applyNumberFormat="1" applyFont="1" applyFill="1" applyBorder="1" applyAlignment="1">
      <alignment vertical="center"/>
      <protection/>
    </xf>
    <xf numFmtId="164" fontId="60" fillId="35" borderId="54" xfId="55" applyNumberFormat="1" applyFont="1" applyFill="1" applyBorder="1" applyAlignment="1">
      <alignment vertical="center"/>
      <protection/>
    </xf>
    <xf numFmtId="164" fontId="60" fillId="35" borderId="45" xfId="55" applyNumberFormat="1" applyFont="1" applyFill="1" applyBorder="1" applyAlignment="1">
      <alignment vertical="center"/>
      <protection/>
    </xf>
    <xf numFmtId="164" fontId="62" fillId="35" borderId="26" xfId="55" applyNumberFormat="1" applyFont="1" applyFill="1" applyBorder="1" applyAlignment="1">
      <alignment vertical="center"/>
      <protection/>
    </xf>
    <xf numFmtId="164" fontId="60" fillId="35" borderId="57" xfId="55" applyNumberFormat="1" applyFont="1" applyFill="1" applyBorder="1" applyAlignment="1">
      <alignment vertical="center"/>
      <protection/>
    </xf>
    <xf numFmtId="164" fontId="60" fillId="0" borderId="42" xfId="55" applyNumberFormat="1" applyFont="1" applyFill="1" applyBorder="1" applyAlignment="1">
      <alignment horizontal="right" vertical="center"/>
      <protection/>
    </xf>
    <xf numFmtId="164" fontId="62" fillId="0" borderId="50" xfId="55" applyNumberFormat="1" applyFont="1" applyFill="1" applyBorder="1" applyAlignment="1">
      <alignment horizontal="right" vertical="center"/>
      <protection/>
    </xf>
    <xf numFmtId="164" fontId="60" fillId="0" borderId="58" xfId="55" applyNumberFormat="1" applyFont="1" applyFill="1" applyBorder="1" applyAlignment="1">
      <alignment horizontal="right" vertical="center"/>
      <protection/>
    </xf>
    <xf numFmtId="164" fontId="60" fillId="35" borderId="55" xfId="55" applyNumberFormat="1" applyFont="1" applyFill="1" applyBorder="1" applyAlignment="1">
      <alignment vertical="center"/>
      <protection/>
    </xf>
    <xf numFmtId="164" fontId="60" fillId="35" borderId="39" xfId="35" applyNumberFormat="1" applyFont="1" applyFill="1" applyBorder="1" applyAlignment="1">
      <alignment horizontal="right" vertical="center"/>
    </xf>
    <xf numFmtId="164" fontId="62" fillId="35" borderId="14" xfId="35" applyNumberFormat="1" applyFont="1" applyFill="1" applyBorder="1" applyAlignment="1">
      <alignment horizontal="right" vertical="center"/>
    </xf>
    <xf numFmtId="164" fontId="60" fillId="35" borderId="54" xfId="35" applyNumberFormat="1" applyFont="1" applyFill="1" applyBorder="1" applyAlignment="1">
      <alignment horizontal="right" vertical="center"/>
    </xf>
    <xf numFmtId="164" fontId="60" fillId="0" borderId="45" xfId="35" applyNumberFormat="1" applyFont="1" applyFill="1" applyBorder="1" applyAlignment="1">
      <alignment horizontal="right" vertical="center"/>
    </xf>
    <xf numFmtId="164" fontId="62" fillId="0" borderId="26" xfId="35" applyNumberFormat="1" applyFont="1" applyFill="1" applyBorder="1" applyAlignment="1">
      <alignment horizontal="right" vertical="center"/>
    </xf>
    <xf numFmtId="164" fontId="60" fillId="0" borderId="57" xfId="35" applyNumberFormat="1" applyFont="1" applyFill="1" applyBorder="1" applyAlignment="1">
      <alignment horizontal="right" vertical="center"/>
    </xf>
    <xf numFmtId="49" fontId="59" fillId="2" borderId="27" xfId="55" applyNumberFormat="1" applyFont="1" applyFill="1" applyBorder="1" applyAlignment="1">
      <alignment horizontal="center" vertical="center"/>
      <protection/>
    </xf>
    <xf numFmtId="0" fontId="6" fillId="35" borderId="24" xfId="55" applyFont="1" applyFill="1" applyBorder="1" applyAlignment="1">
      <alignment horizontal="center" vertical="center"/>
      <protection/>
    </xf>
    <xf numFmtId="0" fontId="58" fillId="35" borderId="14" xfId="55" applyFont="1" applyFill="1" applyBorder="1" applyAlignment="1">
      <alignment vertical="center" wrapText="1"/>
      <protection/>
    </xf>
    <xf numFmtId="164" fontId="64" fillId="35" borderId="39" xfId="35" applyNumberFormat="1" applyFont="1" applyFill="1" applyBorder="1" applyAlignment="1">
      <alignment horizontal="right" vertical="center"/>
    </xf>
    <xf numFmtId="49" fontId="60" fillId="35" borderId="52" xfId="55" applyNumberFormat="1" applyFont="1" applyFill="1" applyBorder="1" applyAlignment="1">
      <alignment horizontal="center" vertical="center"/>
      <protection/>
    </xf>
    <xf numFmtId="0" fontId="58" fillId="35" borderId="13" xfId="55" applyFont="1" applyFill="1" applyBorder="1" applyAlignment="1">
      <alignment horizontal="center" vertical="center"/>
      <protection/>
    </xf>
    <xf numFmtId="164" fontId="60" fillId="35" borderId="14" xfId="35" applyNumberFormat="1" applyFont="1" applyFill="1" applyBorder="1" applyAlignment="1">
      <alignment horizontal="right" vertical="center"/>
    </xf>
    <xf numFmtId="164" fontId="60" fillId="35" borderId="15" xfId="35" applyNumberFormat="1" applyFont="1" applyFill="1" applyBorder="1" applyAlignment="1">
      <alignment horizontal="right" vertical="center"/>
    </xf>
    <xf numFmtId="49" fontId="60" fillId="35" borderId="41" xfId="55" applyNumberFormat="1" applyFont="1" applyFill="1" applyBorder="1" applyAlignment="1">
      <alignment horizontal="center" vertical="center"/>
      <protection/>
    </xf>
    <xf numFmtId="49" fontId="60" fillId="35" borderId="42" xfId="55" applyNumberFormat="1" applyFont="1" applyFill="1" applyBorder="1" applyAlignment="1">
      <alignment horizontal="center" vertical="center"/>
      <protection/>
    </xf>
    <xf numFmtId="0" fontId="60" fillId="35" borderId="36" xfId="55" applyFont="1" applyFill="1" applyBorder="1" applyAlignment="1">
      <alignment vertical="center"/>
      <protection/>
    </xf>
    <xf numFmtId="0" fontId="58" fillId="35" borderId="34" xfId="55" applyFont="1" applyFill="1" applyBorder="1" applyAlignment="1">
      <alignment horizontal="center" vertical="center"/>
      <protection/>
    </xf>
    <xf numFmtId="49" fontId="58" fillId="35" borderId="35" xfId="55" applyNumberFormat="1" applyFont="1" applyFill="1" applyBorder="1" applyAlignment="1">
      <alignment horizontal="center" vertical="center"/>
      <protection/>
    </xf>
    <xf numFmtId="49" fontId="58" fillId="35" borderId="36" xfId="55" applyNumberFormat="1" applyFont="1" applyFill="1" applyBorder="1" applyAlignment="1">
      <alignment horizontal="center" vertical="center"/>
      <protection/>
    </xf>
    <xf numFmtId="0" fontId="58" fillId="35" borderId="17" xfId="55" applyFont="1" applyFill="1" applyBorder="1" applyAlignment="1">
      <alignment horizontal="center" vertical="center"/>
      <protection/>
    </xf>
    <xf numFmtId="0" fontId="58" fillId="35" borderId="17" xfId="55" applyFont="1" applyFill="1" applyBorder="1" applyAlignment="1">
      <alignment vertical="center"/>
      <protection/>
    </xf>
    <xf numFmtId="164" fontId="9" fillId="0" borderId="18" xfId="35" applyNumberFormat="1" applyFont="1" applyFill="1" applyBorder="1" applyAlignment="1">
      <alignment horizontal="right" vertical="center"/>
    </xf>
    <xf numFmtId="0" fontId="2" fillId="0" borderId="0" xfId="51">
      <alignment/>
      <protection/>
    </xf>
    <xf numFmtId="169" fontId="62" fillId="35" borderId="17" xfId="35" applyNumberFormat="1" applyFont="1" applyFill="1" applyBorder="1" applyAlignment="1">
      <alignment horizontal="right" vertical="center"/>
    </xf>
    <xf numFmtId="169" fontId="59" fillId="2" borderId="11" xfId="55" applyNumberFormat="1" applyFont="1" applyFill="1" applyBorder="1" applyAlignment="1">
      <alignment horizontal="right" vertical="center"/>
      <protection/>
    </xf>
    <xf numFmtId="169" fontId="59" fillId="2" borderId="12" xfId="55" applyNumberFormat="1" applyFont="1" applyFill="1" applyBorder="1" applyAlignment="1">
      <alignment horizontal="right" vertical="center"/>
      <protection/>
    </xf>
    <xf numFmtId="169" fontId="58" fillId="35" borderId="14" xfId="35" applyNumberFormat="1" applyFont="1" applyFill="1" applyBorder="1" applyAlignment="1">
      <alignment horizontal="right" vertical="center"/>
    </xf>
    <xf numFmtId="169" fontId="63" fillId="35" borderId="14" xfId="35" applyNumberFormat="1" applyFont="1" applyFill="1" applyBorder="1" applyAlignment="1">
      <alignment horizontal="right" vertical="center"/>
    </xf>
    <xf numFmtId="169" fontId="58" fillId="35" borderId="39" xfId="35" applyNumberFormat="1" applyFont="1" applyFill="1" applyBorder="1" applyAlignment="1">
      <alignment horizontal="right" vertical="center"/>
    </xf>
    <xf numFmtId="169" fontId="58" fillId="35" borderId="15" xfId="35" applyNumberFormat="1" applyFont="1" applyFill="1" applyBorder="1" applyAlignment="1">
      <alignment horizontal="right" vertical="center"/>
    </xf>
    <xf numFmtId="169" fontId="60" fillId="35" borderId="17" xfId="35" applyNumberFormat="1" applyFont="1" applyFill="1" applyBorder="1" applyAlignment="1">
      <alignment horizontal="right" vertical="center"/>
    </xf>
    <xf numFmtId="169" fontId="60" fillId="35" borderId="36" xfId="35" applyNumberFormat="1" applyFont="1" applyFill="1" applyBorder="1" applyAlignment="1">
      <alignment horizontal="right" vertical="center"/>
    </xf>
    <xf numFmtId="169" fontId="60" fillId="35" borderId="18" xfId="35" applyNumberFormat="1" applyFont="1" applyFill="1" applyBorder="1" applyAlignment="1">
      <alignment horizontal="right" vertical="center"/>
    </xf>
    <xf numFmtId="169" fontId="60" fillId="35" borderId="14" xfId="55" applyNumberFormat="1" applyFont="1" applyFill="1" applyBorder="1" applyAlignment="1">
      <alignment vertical="center"/>
      <protection/>
    </xf>
    <xf numFmtId="169" fontId="62" fillId="35" borderId="14" xfId="55" applyNumberFormat="1" applyFont="1" applyFill="1" applyBorder="1" applyAlignment="1">
      <alignment vertical="center"/>
      <protection/>
    </xf>
    <xf numFmtId="169" fontId="60" fillId="35" borderId="39" xfId="55" applyNumberFormat="1" applyFont="1" applyFill="1" applyBorder="1" applyAlignment="1">
      <alignment vertical="center"/>
      <protection/>
    </xf>
    <xf numFmtId="169" fontId="60" fillId="35" borderId="18" xfId="55" applyNumberFormat="1" applyFont="1" applyFill="1" applyBorder="1" applyAlignment="1">
      <alignment vertical="center"/>
      <protection/>
    </xf>
    <xf numFmtId="169" fontId="60" fillId="35" borderId="17" xfId="55" applyNumberFormat="1" applyFont="1" applyFill="1" applyBorder="1" applyAlignment="1">
      <alignment vertical="center"/>
      <protection/>
    </xf>
    <xf numFmtId="169" fontId="62" fillId="35" borderId="17" xfId="55" applyNumberFormat="1" applyFont="1" applyFill="1" applyBorder="1" applyAlignment="1">
      <alignment vertical="center"/>
      <protection/>
    </xf>
    <xf numFmtId="169" fontId="60" fillId="35" borderId="36" xfId="55" applyNumberFormat="1" applyFont="1" applyFill="1" applyBorder="1" applyAlignment="1">
      <alignment vertical="center"/>
      <protection/>
    </xf>
    <xf numFmtId="169" fontId="58" fillId="35" borderId="17" xfId="35" applyNumberFormat="1" applyFont="1" applyFill="1" applyBorder="1" applyAlignment="1">
      <alignment horizontal="right" vertical="center"/>
    </xf>
    <xf numFmtId="169" fontId="63" fillId="35" borderId="17" xfId="35" applyNumberFormat="1" applyFont="1" applyFill="1" applyBorder="1" applyAlignment="1">
      <alignment horizontal="right" vertical="center"/>
    </xf>
    <xf numFmtId="169" fontId="58" fillId="35" borderId="36" xfId="35" applyNumberFormat="1" applyFont="1" applyFill="1" applyBorder="1" applyAlignment="1">
      <alignment horizontal="right" vertical="center"/>
    </xf>
    <xf numFmtId="169" fontId="58" fillId="35" borderId="18" xfId="35" applyNumberFormat="1" applyFont="1" applyFill="1" applyBorder="1" applyAlignment="1">
      <alignment horizontal="right" vertical="center"/>
    </xf>
    <xf numFmtId="169" fontId="60" fillId="0" borderId="20" xfId="35" applyNumberFormat="1" applyFont="1" applyFill="1" applyBorder="1" applyAlignment="1">
      <alignment horizontal="right" vertical="center"/>
    </xf>
    <xf numFmtId="169" fontId="62" fillId="0" borderId="20" xfId="35" applyNumberFormat="1" applyFont="1" applyFill="1" applyBorder="1" applyAlignment="1">
      <alignment horizontal="right" vertical="center"/>
    </xf>
    <xf numFmtId="169" fontId="60" fillId="0" borderId="59" xfId="35" applyNumberFormat="1" applyFont="1" applyFill="1" applyBorder="1" applyAlignment="1">
      <alignment horizontal="right" vertical="center"/>
    </xf>
    <xf numFmtId="169" fontId="60" fillId="0" borderId="21" xfId="35" applyNumberFormat="1" applyFont="1" applyFill="1" applyBorder="1" applyAlignment="1">
      <alignment horizontal="right" vertical="center"/>
    </xf>
    <xf numFmtId="0" fontId="63" fillId="0" borderId="0" xfId="0" applyFont="1" applyAlignment="1">
      <alignment horizontal="center"/>
    </xf>
    <xf numFmtId="0" fontId="61" fillId="35" borderId="37" xfId="55" applyFont="1" applyFill="1" applyBorder="1" applyAlignment="1">
      <alignment horizontal="center" vertical="center"/>
      <protection/>
    </xf>
    <xf numFmtId="0" fontId="5" fillId="35" borderId="14" xfId="55" applyFont="1" applyFill="1" applyBorder="1" applyAlignment="1">
      <alignment horizontal="center" vertical="center"/>
      <protection/>
    </xf>
    <xf numFmtId="0" fontId="5" fillId="35" borderId="51" xfId="55" applyFont="1" applyFill="1" applyBorder="1" applyAlignment="1">
      <alignment horizontal="center" vertical="center"/>
      <protection/>
    </xf>
    <xf numFmtId="164" fontId="60" fillId="35" borderId="39" xfId="55" applyNumberFormat="1" applyFont="1" applyFill="1" applyBorder="1" applyAlignment="1">
      <alignment horizontal="right" vertical="center"/>
      <protection/>
    </xf>
    <xf numFmtId="164" fontId="62" fillId="35" borderId="14" xfId="55" applyNumberFormat="1" applyFont="1" applyFill="1" applyBorder="1" applyAlignment="1">
      <alignment horizontal="right" vertical="center"/>
      <protection/>
    </xf>
    <xf numFmtId="164" fontId="65" fillId="35" borderId="39" xfId="55" applyNumberFormat="1" applyFont="1" applyFill="1" applyBorder="1" applyAlignment="1">
      <alignment horizontal="right" vertical="center"/>
      <protection/>
    </xf>
    <xf numFmtId="164" fontId="60" fillId="35" borderId="54" xfId="55" applyNumberFormat="1" applyFont="1" applyFill="1" applyBorder="1" applyAlignment="1">
      <alignment horizontal="right" vertical="center"/>
      <protection/>
    </xf>
    <xf numFmtId="164" fontId="64" fillId="0" borderId="39" xfId="35" applyNumberFormat="1" applyFont="1" applyFill="1" applyBorder="1" applyAlignment="1">
      <alignment horizontal="right" vertical="center"/>
    </xf>
    <xf numFmtId="0" fontId="5" fillId="35" borderId="38" xfId="55" applyFont="1" applyFill="1" applyBorder="1" applyAlignment="1">
      <alignment horizontal="center" vertical="center"/>
      <protection/>
    </xf>
    <xf numFmtId="164" fontId="60" fillId="35" borderId="36" xfId="35" applyNumberFormat="1" applyFont="1" applyFill="1" applyBorder="1" applyAlignment="1">
      <alignment horizontal="right" vertical="center"/>
    </xf>
    <xf numFmtId="164" fontId="9" fillId="35" borderId="18" xfId="35" applyNumberFormat="1" applyFont="1" applyFill="1" applyBorder="1" applyAlignment="1">
      <alignment horizontal="right" vertical="center"/>
    </xf>
    <xf numFmtId="164" fontId="5" fillId="35" borderId="59" xfId="35" applyNumberFormat="1" applyFont="1" applyFill="1" applyBorder="1" applyAlignment="1">
      <alignment horizontal="right" vertical="center"/>
    </xf>
    <xf numFmtId="164" fontId="9" fillId="35" borderId="20" xfId="35" applyNumberFormat="1" applyFont="1" applyFill="1" applyBorder="1" applyAlignment="1">
      <alignment horizontal="right" vertical="center"/>
    </xf>
    <xf numFmtId="164" fontId="60" fillId="35" borderId="59" xfId="35" applyNumberFormat="1" applyFont="1" applyFill="1" applyBorder="1" applyAlignment="1">
      <alignment horizontal="right" vertical="center"/>
    </xf>
    <xf numFmtId="164" fontId="65" fillId="35" borderId="39" xfId="55" applyNumberFormat="1" applyFont="1" applyFill="1" applyBorder="1" applyAlignment="1">
      <alignment vertical="center"/>
      <protection/>
    </xf>
    <xf numFmtId="0" fontId="60" fillId="35" borderId="36" xfId="55" applyFont="1" applyFill="1" applyBorder="1" applyAlignment="1">
      <alignment horizontal="center" vertical="center"/>
      <protection/>
    </xf>
    <xf numFmtId="0" fontId="60" fillId="35" borderId="35" xfId="55" applyFont="1" applyFill="1" applyBorder="1" applyAlignment="1">
      <alignment horizontal="center" vertical="center"/>
      <protection/>
    </xf>
    <xf numFmtId="169" fontId="5" fillId="35" borderId="36" xfId="55" applyNumberFormat="1" applyFont="1" applyFill="1" applyBorder="1" applyAlignment="1">
      <alignment vertical="center"/>
      <protection/>
    </xf>
    <xf numFmtId="49" fontId="6" fillId="0" borderId="60" xfId="55" applyNumberFormat="1" applyFont="1" applyFill="1" applyBorder="1" applyAlignment="1">
      <alignment horizontal="center" vertical="center"/>
      <protection/>
    </xf>
    <xf numFmtId="4" fontId="6" fillId="0" borderId="60" xfId="55" applyNumberFormat="1" applyFont="1" applyFill="1" applyBorder="1" applyAlignment="1">
      <alignment horizontal="right" vertical="center"/>
      <protection/>
    </xf>
    <xf numFmtId="49" fontId="5" fillId="0" borderId="26" xfId="55" applyNumberFormat="1" applyFont="1" applyFill="1" applyBorder="1" applyAlignment="1">
      <alignment horizontal="center" vertical="center"/>
      <protection/>
    </xf>
    <xf numFmtId="4" fontId="6" fillId="0" borderId="60" xfId="55" applyNumberFormat="1" applyFont="1" applyFill="1" applyBorder="1" applyAlignment="1">
      <alignment vertical="center"/>
      <protection/>
    </xf>
    <xf numFmtId="4" fontId="5" fillId="0" borderId="26" xfId="55" applyNumberFormat="1" applyFont="1" applyFill="1" applyBorder="1" applyAlignment="1">
      <alignment vertical="center"/>
      <protection/>
    </xf>
    <xf numFmtId="164" fontId="65" fillId="35" borderId="36" xfId="35" applyNumberFormat="1" applyFont="1" applyFill="1" applyBorder="1" applyAlignment="1">
      <alignment horizontal="right" vertical="center"/>
    </xf>
    <xf numFmtId="164" fontId="5" fillId="35" borderId="18" xfId="35" applyNumberFormat="1" applyFont="1" applyFill="1" applyBorder="1" applyAlignment="1">
      <alignment horizontal="right" vertical="center"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4" fontId="6" fillId="0" borderId="11" xfId="55" applyNumberFormat="1" applyFont="1" applyFill="1" applyBorder="1" applyAlignment="1">
      <alignment horizontal="right" vertical="center"/>
      <protection/>
    </xf>
    <xf numFmtId="1" fontId="6" fillId="0" borderId="60" xfId="55" applyNumberFormat="1" applyFont="1" applyFill="1" applyBorder="1" applyAlignment="1">
      <alignment horizontal="center" vertical="center"/>
      <protection/>
    </xf>
    <xf numFmtId="1" fontId="5" fillId="0" borderId="26" xfId="55" applyNumberFormat="1" applyFont="1" applyFill="1" applyBorder="1" applyAlignment="1">
      <alignment horizontal="center" vertical="center"/>
      <protection/>
    </xf>
    <xf numFmtId="1" fontId="5" fillId="35" borderId="26" xfId="55" applyNumberFormat="1" applyFont="1" applyFill="1" applyBorder="1" applyAlignment="1">
      <alignment horizontal="center" vertical="center"/>
      <protection/>
    </xf>
    <xf numFmtId="0" fontId="58" fillId="34" borderId="11" xfId="56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left" vertical="center"/>
      <protection/>
    </xf>
    <xf numFmtId="0" fontId="6" fillId="0" borderId="61" xfId="50" applyFont="1" applyFill="1" applyBorder="1" applyAlignment="1">
      <alignment horizontal="center" vertical="center"/>
      <protection/>
    </xf>
    <xf numFmtId="2" fontId="6" fillId="0" borderId="60" xfId="55" applyNumberFormat="1" applyFont="1" applyFill="1" applyBorder="1" applyAlignment="1">
      <alignment horizontal="left" vertical="center" wrapText="1"/>
      <protection/>
    </xf>
    <xf numFmtId="0" fontId="60" fillId="0" borderId="62" xfId="0" applyFont="1" applyBorder="1" applyAlignment="1">
      <alignment/>
    </xf>
    <xf numFmtId="0" fontId="5" fillId="0" borderId="63" xfId="50" applyFont="1" applyFill="1" applyBorder="1" applyAlignment="1">
      <alignment horizontal="center" vertical="center"/>
      <protection/>
    </xf>
    <xf numFmtId="0" fontId="5" fillId="35" borderId="26" xfId="53" applyFont="1" applyFill="1" applyBorder="1" applyAlignment="1">
      <alignment vertical="center" wrapText="1"/>
      <protection/>
    </xf>
    <xf numFmtId="4" fontId="6" fillId="0" borderId="26" xfId="55" applyNumberFormat="1" applyFont="1" applyFill="1" applyBorder="1" applyAlignment="1">
      <alignment horizontal="right" vertical="center"/>
      <protection/>
    </xf>
    <xf numFmtId="4" fontId="60" fillId="0" borderId="56" xfId="0" applyNumberFormat="1" applyFont="1" applyBorder="1" applyAlignment="1">
      <alignment/>
    </xf>
    <xf numFmtId="0" fontId="5" fillId="0" borderId="64" xfId="50" applyFont="1" applyFill="1" applyBorder="1" applyAlignment="1">
      <alignment horizontal="center" vertical="center"/>
      <protection/>
    </xf>
    <xf numFmtId="49" fontId="5" fillId="0" borderId="65" xfId="55" applyNumberFormat="1" applyFont="1" applyFill="1" applyBorder="1" applyAlignment="1">
      <alignment horizontal="center" vertical="center"/>
      <protection/>
    </xf>
    <xf numFmtId="1" fontId="5" fillId="0" borderId="65" xfId="55" applyNumberFormat="1" applyFont="1" applyFill="1" applyBorder="1" applyAlignment="1">
      <alignment horizontal="center" vertical="center"/>
      <protection/>
    </xf>
    <xf numFmtId="1" fontId="5" fillId="35" borderId="65" xfId="55" applyNumberFormat="1" applyFont="1" applyFill="1" applyBorder="1" applyAlignment="1">
      <alignment horizontal="center" vertical="center"/>
      <protection/>
    </xf>
    <xf numFmtId="0" fontId="5" fillId="35" borderId="65" xfId="53" applyFont="1" applyFill="1" applyBorder="1" applyAlignment="1">
      <alignment vertical="center" wrapText="1"/>
      <protection/>
    </xf>
    <xf numFmtId="4" fontId="5" fillId="0" borderId="65" xfId="55" applyNumberFormat="1" applyFont="1" applyFill="1" applyBorder="1" applyAlignment="1">
      <alignment vertical="center"/>
      <protection/>
    </xf>
    <xf numFmtId="4" fontId="6" fillId="0" borderId="65" xfId="55" applyNumberFormat="1" applyFont="1" applyFill="1" applyBorder="1" applyAlignment="1">
      <alignment horizontal="right" vertical="center"/>
      <protection/>
    </xf>
    <xf numFmtId="0" fontId="60" fillId="0" borderId="15" xfId="0" applyFont="1" applyBorder="1" applyAlignment="1">
      <alignment/>
    </xf>
    <xf numFmtId="4" fontId="6" fillId="0" borderId="12" xfId="55" applyNumberFormat="1" applyFont="1" applyFill="1" applyBorder="1" applyAlignment="1">
      <alignment horizontal="right" vertical="center"/>
      <protection/>
    </xf>
    <xf numFmtId="4" fontId="58" fillId="0" borderId="62" xfId="0" applyNumberFormat="1" applyFont="1" applyBorder="1" applyAlignment="1">
      <alignment/>
    </xf>
    <xf numFmtId="0" fontId="4" fillId="33" borderId="22" xfId="0" applyFont="1" applyFill="1" applyBorder="1" applyAlignment="1">
      <alignment horizontal="center"/>
    </xf>
    <xf numFmtId="49" fontId="59" fillId="2" borderId="24" xfId="55" applyNumberFormat="1" applyFont="1" applyFill="1" applyBorder="1" applyAlignment="1">
      <alignment horizontal="center" vertical="center"/>
      <protection/>
    </xf>
    <xf numFmtId="49" fontId="59" fillId="2" borderId="27" xfId="55" applyNumberFormat="1" applyFont="1" applyFill="1" applyBorder="1" applyAlignment="1">
      <alignment horizontal="center" vertical="center"/>
      <protection/>
    </xf>
    <xf numFmtId="0" fontId="11" fillId="0" borderId="0" xfId="54" applyFont="1" applyAlignment="1">
      <alignment horizontal="center"/>
      <protection/>
    </xf>
    <xf numFmtId="0" fontId="12" fillId="0" borderId="0" xfId="50" applyFont="1" applyFill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7" xfId="56" applyFont="1" applyFill="1" applyBorder="1" applyAlignment="1">
      <alignment horizontal="center" vertical="center"/>
      <protection/>
    </xf>
    <xf numFmtId="0" fontId="6" fillId="35" borderId="24" xfId="55" applyFont="1" applyFill="1" applyBorder="1" applyAlignment="1">
      <alignment horizontal="center" vertical="center"/>
      <protection/>
    </xf>
    <xf numFmtId="0" fontId="6" fillId="35" borderId="27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horizontal="center" vertic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2" xfId="49"/>
    <cellStyle name="normální 2 2" xfId="50"/>
    <cellStyle name="Normální 3 2" xfId="51"/>
    <cellStyle name="Normální 4 2" xfId="52"/>
    <cellStyle name="normální_2. čtení rozpočtu 2006 - příjmy 3" xfId="53"/>
    <cellStyle name="normální_2. Rozpočet 2007 - tabulky" xfId="54"/>
    <cellStyle name="normální_Rozpis výdajů 03 bez PO 2 2" xfId="55"/>
    <cellStyle name="normální_Rozpis výdajů 03 bez PO_04 - OSMTVS 2" xfId="56"/>
    <cellStyle name="normální_Rozpočet 2004 (ZK)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0">
      <selection activeCell="H38" sqref="H38"/>
    </sheetView>
  </sheetViews>
  <sheetFormatPr defaultColWidth="9.140625" defaultRowHeight="15"/>
  <cols>
    <col min="1" max="1" width="36.57421875" style="0" bestFit="1" customWidth="1"/>
    <col min="2" max="2" width="7.28125" style="0" customWidth="1"/>
    <col min="3" max="3" width="13.8515625" style="0" customWidth="1"/>
    <col min="4" max="4" width="10.7109375" style="0" bestFit="1" customWidth="1"/>
    <col min="5" max="5" width="14.140625" style="0" customWidth="1"/>
    <col min="10" max="10" width="11.7109375" style="0" bestFit="1" customWidth="1"/>
  </cols>
  <sheetData>
    <row r="1" spans="1:5" ht="15.75" thickBot="1">
      <c r="A1" s="306" t="s">
        <v>69</v>
      </c>
      <c r="B1" s="306"/>
      <c r="C1" s="1"/>
      <c r="D1" s="1"/>
      <c r="E1" s="2" t="s">
        <v>3</v>
      </c>
    </row>
    <row r="2" spans="1:5" ht="24.75" thickBot="1">
      <c r="A2" s="3" t="s">
        <v>4</v>
      </c>
      <c r="B2" s="4" t="s">
        <v>5</v>
      </c>
      <c r="C2" s="5" t="s">
        <v>74</v>
      </c>
      <c r="D2" s="5" t="s">
        <v>140</v>
      </c>
      <c r="E2" s="5" t="s">
        <v>75</v>
      </c>
    </row>
    <row r="3" spans="1:5" ht="28.5">
      <c r="A3" s="6" t="s">
        <v>6</v>
      </c>
      <c r="B3" s="7" t="s">
        <v>7</v>
      </c>
      <c r="C3" s="8">
        <f>C4+C5+C6</f>
        <v>3142830.45</v>
      </c>
      <c r="D3" s="8">
        <f>D4+D5+D6</f>
        <v>0</v>
      </c>
      <c r="E3" s="9">
        <f aca="true" t="shared" si="0" ref="E3:E24">C3+D3</f>
        <v>3142830.45</v>
      </c>
    </row>
    <row r="4" spans="1:5" ht="15">
      <c r="A4" s="10" t="s">
        <v>8</v>
      </c>
      <c r="B4" s="11" t="s">
        <v>9</v>
      </c>
      <c r="C4" s="12">
        <v>2965863.37</v>
      </c>
      <c r="D4" s="13">
        <v>0</v>
      </c>
      <c r="E4" s="14">
        <f t="shared" si="0"/>
        <v>2965863.37</v>
      </c>
    </row>
    <row r="5" spans="1:5" ht="15">
      <c r="A5" s="10" t="s">
        <v>10</v>
      </c>
      <c r="B5" s="11" t="s">
        <v>11</v>
      </c>
      <c r="C5" s="12">
        <v>142574.46</v>
      </c>
      <c r="D5" s="15">
        <v>0</v>
      </c>
      <c r="E5" s="14">
        <f t="shared" si="0"/>
        <v>142574.46</v>
      </c>
    </row>
    <row r="6" spans="1:5" ht="15">
      <c r="A6" s="10" t="s">
        <v>12</v>
      </c>
      <c r="B6" s="11" t="s">
        <v>13</v>
      </c>
      <c r="C6" s="12">
        <v>34392.619999999995</v>
      </c>
      <c r="D6" s="12">
        <v>0</v>
      </c>
      <c r="E6" s="14">
        <f t="shared" si="0"/>
        <v>34392.619999999995</v>
      </c>
    </row>
    <row r="7" spans="1:5" ht="15">
      <c r="A7" s="16" t="s">
        <v>14</v>
      </c>
      <c r="B7" s="11" t="s">
        <v>15</v>
      </c>
      <c r="C7" s="17">
        <f>C8+C14</f>
        <v>6232712.270000001</v>
      </c>
      <c r="D7" s="17">
        <f>D8+D14</f>
        <v>0</v>
      </c>
      <c r="E7" s="18">
        <f t="shared" si="0"/>
        <v>6232712.270000001</v>
      </c>
    </row>
    <row r="8" spans="1:5" ht="15">
      <c r="A8" s="10" t="s">
        <v>58</v>
      </c>
      <c r="B8" s="11" t="s">
        <v>16</v>
      </c>
      <c r="C8" s="12">
        <f>C9+C10+C12+C13+C11</f>
        <v>5862284.6000000015</v>
      </c>
      <c r="D8" s="12">
        <f>D9+D10+D12+D13</f>
        <v>0</v>
      </c>
      <c r="E8" s="19">
        <f t="shared" si="0"/>
        <v>5862284.6000000015</v>
      </c>
    </row>
    <row r="9" spans="1:5" ht="15">
      <c r="A9" s="10" t="s">
        <v>17</v>
      </c>
      <c r="B9" s="11" t="s">
        <v>18</v>
      </c>
      <c r="C9" s="12">
        <v>70970.2</v>
      </c>
      <c r="D9" s="12">
        <v>0</v>
      </c>
      <c r="E9" s="19">
        <f t="shared" si="0"/>
        <v>70970.2</v>
      </c>
    </row>
    <row r="10" spans="1:5" ht="15" customHeight="1">
      <c r="A10" s="10" t="s">
        <v>19</v>
      </c>
      <c r="B10" s="11" t="s">
        <v>16</v>
      </c>
      <c r="C10" s="12">
        <v>5763967.950000001</v>
      </c>
      <c r="D10" s="12">
        <v>0</v>
      </c>
      <c r="E10" s="19">
        <f t="shared" si="0"/>
        <v>5763967.950000001</v>
      </c>
    </row>
    <row r="11" spans="1:5" ht="15">
      <c r="A11" s="10" t="s">
        <v>20</v>
      </c>
      <c r="B11" s="11">
        <v>4123</v>
      </c>
      <c r="C11" s="12">
        <v>0</v>
      </c>
      <c r="D11" s="12">
        <v>0</v>
      </c>
      <c r="E11" s="19">
        <f>SUM(C11:D11)</f>
        <v>0</v>
      </c>
    </row>
    <row r="12" spans="1:5" ht="15">
      <c r="A12" s="10" t="s">
        <v>21</v>
      </c>
      <c r="B12" s="11" t="s">
        <v>22</v>
      </c>
      <c r="C12" s="12">
        <v>734.7900000000001</v>
      </c>
      <c r="D12" s="12">
        <v>0</v>
      </c>
      <c r="E12" s="19">
        <f>SUM(C12:D12)</f>
        <v>734.7900000000001</v>
      </c>
    </row>
    <row r="13" spans="1:5" ht="15">
      <c r="A13" s="10" t="s">
        <v>23</v>
      </c>
      <c r="B13" s="11">
        <v>4121</v>
      </c>
      <c r="C13" s="12">
        <v>26611.66</v>
      </c>
      <c r="D13" s="12">
        <v>0</v>
      </c>
      <c r="E13" s="19">
        <f>SUM(C13:D13)</f>
        <v>26611.66</v>
      </c>
    </row>
    <row r="14" spans="1:5" ht="15">
      <c r="A14" s="10" t="s">
        <v>59</v>
      </c>
      <c r="B14" s="11" t="s">
        <v>24</v>
      </c>
      <c r="C14" s="12">
        <f>C15+C16+C17+C18</f>
        <v>370427.67000000004</v>
      </c>
      <c r="D14" s="12">
        <f>D15+D17+D18</f>
        <v>0</v>
      </c>
      <c r="E14" s="19">
        <f t="shared" si="0"/>
        <v>370427.67000000004</v>
      </c>
    </row>
    <row r="15" spans="1:5" ht="15">
      <c r="A15" s="10" t="s">
        <v>60</v>
      </c>
      <c r="B15" s="11" t="s">
        <v>25</v>
      </c>
      <c r="C15" s="12">
        <v>361298.24</v>
      </c>
      <c r="D15" s="12">
        <v>0</v>
      </c>
      <c r="E15" s="19">
        <f t="shared" si="0"/>
        <v>361298.24</v>
      </c>
    </row>
    <row r="16" spans="1:5" ht="15">
      <c r="A16" s="10" t="s">
        <v>26</v>
      </c>
      <c r="B16" s="11">
        <v>4223</v>
      </c>
      <c r="C16" s="12">
        <v>1024.51</v>
      </c>
      <c r="D16" s="12">
        <v>0</v>
      </c>
      <c r="E16" s="19">
        <f>SUM(C16:D16)</f>
        <v>1024.51</v>
      </c>
    </row>
    <row r="17" spans="1:5" ht="15">
      <c r="A17" s="10" t="s">
        <v>27</v>
      </c>
      <c r="B17" s="11" t="s">
        <v>28</v>
      </c>
      <c r="C17" s="12">
        <v>5316.030000000001</v>
      </c>
      <c r="D17" s="12">
        <v>0</v>
      </c>
      <c r="E17" s="19">
        <f>SUM(C17:D17)</f>
        <v>5316.030000000001</v>
      </c>
    </row>
    <row r="18" spans="1:5" ht="15">
      <c r="A18" s="10" t="s">
        <v>29</v>
      </c>
      <c r="B18" s="11">
        <v>4221</v>
      </c>
      <c r="C18" s="12">
        <v>2788.89</v>
      </c>
      <c r="D18" s="12">
        <v>0</v>
      </c>
      <c r="E18" s="19">
        <f>SUM(C18:D18)</f>
        <v>2788.89</v>
      </c>
    </row>
    <row r="19" spans="1:5" ht="28.5">
      <c r="A19" s="16" t="s">
        <v>30</v>
      </c>
      <c r="B19" s="20" t="s">
        <v>31</v>
      </c>
      <c r="C19" s="17">
        <f>C3+C7</f>
        <v>9375542.720000003</v>
      </c>
      <c r="D19" s="17">
        <f>D3+D7</f>
        <v>0</v>
      </c>
      <c r="E19" s="18">
        <f t="shared" si="0"/>
        <v>9375542.720000003</v>
      </c>
    </row>
    <row r="20" spans="1:5" ht="15">
      <c r="A20" s="16" t="s">
        <v>32</v>
      </c>
      <c r="B20" s="20" t="s">
        <v>33</v>
      </c>
      <c r="C20" s="17">
        <f>SUM(C21:C23)</f>
        <v>1951508.7400000002</v>
      </c>
      <c r="D20" s="17">
        <f>SUM(D21:D23)</f>
        <v>0</v>
      </c>
      <c r="E20" s="18">
        <f t="shared" si="0"/>
        <v>1951508.7400000002</v>
      </c>
    </row>
    <row r="21" spans="1:5" ht="15">
      <c r="A21" s="10" t="s">
        <v>71</v>
      </c>
      <c r="B21" s="11" t="s">
        <v>34</v>
      </c>
      <c r="C21" s="12">
        <v>111779.24</v>
      </c>
      <c r="D21" s="12">
        <v>0</v>
      </c>
      <c r="E21" s="19">
        <f t="shared" si="0"/>
        <v>111779.24</v>
      </c>
    </row>
    <row r="22" spans="1:5" ht="15">
      <c r="A22" s="10" t="s">
        <v>72</v>
      </c>
      <c r="B22" s="11">
        <v>8115</v>
      </c>
      <c r="C22" s="12">
        <v>1986604.5</v>
      </c>
      <c r="D22" s="12">
        <v>0</v>
      </c>
      <c r="E22" s="19">
        <f>SUM(C22:D22)</f>
        <v>1986604.5</v>
      </c>
    </row>
    <row r="23" spans="1:5" ht="15.75" thickBot="1">
      <c r="A23" s="21" t="s">
        <v>61</v>
      </c>
      <c r="B23" s="22">
        <v>-8124</v>
      </c>
      <c r="C23" s="23">
        <v>-146875</v>
      </c>
      <c r="D23" s="23">
        <v>0</v>
      </c>
      <c r="E23" s="24">
        <f>C23+D23</f>
        <v>-146875</v>
      </c>
    </row>
    <row r="24" spans="1:5" ht="15.75" thickBot="1">
      <c r="A24" s="25" t="s">
        <v>35</v>
      </c>
      <c r="B24" s="26"/>
      <c r="C24" s="27">
        <f>C3+C7+C20</f>
        <v>11327051.460000003</v>
      </c>
      <c r="D24" s="27">
        <f>D19+D20</f>
        <v>0</v>
      </c>
      <c r="E24" s="28">
        <f t="shared" si="0"/>
        <v>11327051.460000003</v>
      </c>
    </row>
    <row r="25" spans="1:5" ht="15.75" thickBot="1">
      <c r="A25" s="306" t="s">
        <v>73</v>
      </c>
      <c r="B25" s="306"/>
      <c r="C25" s="29"/>
      <c r="D25" s="29"/>
      <c r="E25" s="30" t="s">
        <v>3</v>
      </c>
    </row>
    <row r="26" spans="1:5" ht="24.75" customHeight="1" thickBot="1">
      <c r="A26" s="3" t="s">
        <v>36</v>
      </c>
      <c r="B26" s="4" t="s">
        <v>1</v>
      </c>
      <c r="C26" s="5" t="s">
        <v>64</v>
      </c>
      <c r="D26" s="5" t="s">
        <v>140</v>
      </c>
      <c r="E26" s="5" t="s">
        <v>70</v>
      </c>
    </row>
    <row r="27" spans="1:5" ht="15">
      <c r="A27" s="31" t="s">
        <v>37</v>
      </c>
      <c r="B27" s="32" t="s">
        <v>38</v>
      </c>
      <c r="C27" s="15">
        <v>31838.7</v>
      </c>
      <c r="D27" s="15">
        <v>0</v>
      </c>
      <c r="E27" s="33">
        <f>C27+D27</f>
        <v>31838.7</v>
      </c>
    </row>
    <row r="28" spans="1:5" ht="15">
      <c r="A28" s="34" t="s">
        <v>39</v>
      </c>
      <c r="B28" s="11" t="s">
        <v>38</v>
      </c>
      <c r="C28" s="12">
        <v>294461.07</v>
      </c>
      <c r="D28" s="15">
        <v>0</v>
      </c>
      <c r="E28" s="33">
        <f aca="true" t="shared" si="1" ref="E28:E43">C28+D28</f>
        <v>294461.07</v>
      </c>
    </row>
    <row r="29" spans="1:5" ht="15">
      <c r="A29" s="34" t="s">
        <v>40</v>
      </c>
      <c r="B29" s="11" t="s">
        <v>41</v>
      </c>
      <c r="C29" s="12">
        <v>228820.85</v>
      </c>
      <c r="D29" s="15">
        <v>0</v>
      </c>
      <c r="E29" s="33">
        <f>SUM(C29:D29)</f>
        <v>228820.85</v>
      </c>
    </row>
    <row r="30" spans="1:5" ht="15">
      <c r="A30" s="34" t="s">
        <v>42</v>
      </c>
      <c r="B30" s="11" t="s">
        <v>38</v>
      </c>
      <c r="C30" s="12">
        <v>1031586.96</v>
      </c>
      <c r="D30" s="15">
        <v>0</v>
      </c>
      <c r="E30" s="33">
        <f t="shared" si="1"/>
        <v>1031586.96</v>
      </c>
    </row>
    <row r="31" spans="1:5" ht="15">
      <c r="A31" s="34" t="s">
        <v>43</v>
      </c>
      <c r="B31" s="11" t="s">
        <v>38</v>
      </c>
      <c r="C31" s="12">
        <v>954228.26</v>
      </c>
      <c r="D31" s="15">
        <v>-220.22</v>
      </c>
      <c r="E31" s="33">
        <f t="shared" si="1"/>
        <v>954008.04</v>
      </c>
    </row>
    <row r="32" spans="1:5" ht="15">
      <c r="A32" s="34" t="s">
        <v>44</v>
      </c>
      <c r="B32" s="11" t="s">
        <v>38</v>
      </c>
      <c r="C32" s="12">
        <v>4848770.7700000005</v>
      </c>
      <c r="D32" s="15">
        <v>0</v>
      </c>
      <c r="E32" s="33">
        <f>C32+D32</f>
        <v>4848770.7700000005</v>
      </c>
    </row>
    <row r="33" spans="1:5" ht="15">
      <c r="A33" s="34" t="s">
        <v>45</v>
      </c>
      <c r="B33" s="11" t="s">
        <v>41</v>
      </c>
      <c r="C33" s="12">
        <v>809947.7200000002</v>
      </c>
      <c r="D33" s="15">
        <v>0</v>
      </c>
      <c r="E33" s="33">
        <f t="shared" si="1"/>
        <v>809947.7200000002</v>
      </c>
    </row>
    <row r="34" spans="1:5" ht="15">
      <c r="A34" s="34" t="s">
        <v>46</v>
      </c>
      <c r="B34" s="11" t="s">
        <v>38</v>
      </c>
      <c r="C34" s="12">
        <v>128987.12</v>
      </c>
      <c r="D34" s="15">
        <v>0</v>
      </c>
      <c r="E34" s="33">
        <f t="shared" si="1"/>
        <v>128987.12</v>
      </c>
    </row>
    <row r="35" spans="1:5" ht="15">
      <c r="A35" s="34" t="s">
        <v>47</v>
      </c>
      <c r="B35" s="11" t="s">
        <v>41</v>
      </c>
      <c r="C35" s="12">
        <v>1022106.6000000001</v>
      </c>
      <c r="D35" s="15">
        <v>220.22</v>
      </c>
      <c r="E35" s="33">
        <f t="shared" si="1"/>
        <v>1022326.8200000001</v>
      </c>
    </row>
    <row r="36" spans="1:5" ht="15">
      <c r="A36" s="34" t="s">
        <v>48</v>
      </c>
      <c r="B36" s="11" t="s">
        <v>49</v>
      </c>
      <c r="C36" s="12">
        <v>0</v>
      </c>
      <c r="D36" s="15">
        <v>0</v>
      </c>
      <c r="E36" s="33">
        <f t="shared" si="1"/>
        <v>0</v>
      </c>
    </row>
    <row r="37" spans="1:5" ht="15">
      <c r="A37" s="34" t="s">
        <v>50</v>
      </c>
      <c r="B37" s="11" t="s">
        <v>41</v>
      </c>
      <c r="C37" s="12">
        <v>1679400.6</v>
      </c>
      <c r="D37" s="15">
        <v>0</v>
      </c>
      <c r="E37" s="33">
        <f t="shared" si="1"/>
        <v>1679400.6</v>
      </c>
    </row>
    <row r="38" spans="1:5" ht="15">
      <c r="A38" s="34" t="s">
        <v>51</v>
      </c>
      <c r="B38" s="11" t="s">
        <v>41</v>
      </c>
      <c r="C38" s="12">
        <v>15500</v>
      </c>
      <c r="D38" s="15">
        <v>0</v>
      </c>
      <c r="E38" s="33">
        <f t="shared" si="1"/>
        <v>15500</v>
      </c>
    </row>
    <row r="39" spans="1:5" ht="15">
      <c r="A39" s="34" t="s">
        <v>52</v>
      </c>
      <c r="B39" s="11" t="s">
        <v>38</v>
      </c>
      <c r="C39" s="12">
        <v>11008.82</v>
      </c>
      <c r="D39" s="15">
        <v>0</v>
      </c>
      <c r="E39" s="33">
        <f t="shared" si="1"/>
        <v>11008.82</v>
      </c>
    </row>
    <row r="40" spans="1:5" ht="15">
      <c r="A40" s="34" t="s">
        <v>53</v>
      </c>
      <c r="B40" s="11" t="s">
        <v>41</v>
      </c>
      <c r="C40" s="12">
        <v>166650.33</v>
      </c>
      <c r="D40" s="15">
        <v>0</v>
      </c>
      <c r="E40" s="33">
        <f>C40+D40</f>
        <v>166650.33</v>
      </c>
    </row>
    <row r="41" spans="1:5" ht="15">
      <c r="A41" s="34" t="s">
        <v>54</v>
      </c>
      <c r="B41" s="11" t="s">
        <v>41</v>
      </c>
      <c r="C41" s="12">
        <v>12363.960000000001</v>
      </c>
      <c r="D41" s="15">
        <v>0</v>
      </c>
      <c r="E41" s="33">
        <f t="shared" si="1"/>
        <v>12363.960000000001</v>
      </c>
    </row>
    <row r="42" spans="1:5" ht="15">
      <c r="A42" s="34" t="s">
        <v>55</v>
      </c>
      <c r="B42" s="11" t="s">
        <v>41</v>
      </c>
      <c r="C42" s="12">
        <v>86065.55</v>
      </c>
      <c r="D42" s="15">
        <v>0</v>
      </c>
      <c r="E42" s="33">
        <f t="shared" si="1"/>
        <v>86065.55</v>
      </c>
    </row>
    <row r="43" spans="1:5" ht="15.75" thickBot="1">
      <c r="A43" s="34" t="s">
        <v>56</v>
      </c>
      <c r="B43" s="11" t="s">
        <v>41</v>
      </c>
      <c r="C43" s="12">
        <v>5314.15</v>
      </c>
      <c r="D43" s="15">
        <v>0</v>
      </c>
      <c r="E43" s="33">
        <f t="shared" si="1"/>
        <v>5314.15</v>
      </c>
    </row>
    <row r="44" spans="1:5" ht="15.75" thickBot="1">
      <c r="A44" s="35" t="s">
        <v>57</v>
      </c>
      <c r="B44" s="26"/>
      <c r="C44" s="27">
        <f>C27+C28+C30+C31+C32+C33+C34+C35+C36+C37+C38+C39+C40+C41+C42+C43+C29</f>
        <v>11327051.460000003</v>
      </c>
      <c r="D44" s="27">
        <f>SUM(D27:D43)</f>
        <v>0</v>
      </c>
      <c r="E44" s="28">
        <f>SUM(E27:E43)</f>
        <v>11327051.460000003</v>
      </c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N80" sqref="N80"/>
    </sheetView>
  </sheetViews>
  <sheetFormatPr defaultColWidth="9.140625" defaultRowHeight="15"/>
  <cols>
    <col min="1" max="1" width="2.8515625" style="0" customWidth="1"/>
    <col min="2" max="2" width="6.28125" style="0" customWidth="1"/>
    <col min="3" max="3" width="4.00390625" style="0" customWidth="1"/>
    <col min="4" max="5" width="4.28125" style="0" customWidth="1"/>
    <col min="6" max="6" width="41.8515625" style="0" customWidth="1"/>
    <col min="7" max="7" width="8.8515625" style="0" customWidth="1"/>
    <col min="8" max="9" width="8.421875" style="0" customWidth="1"/>
    <col min="10" max="10" width="8.8515625" style="0" customWidth="1"/>
  </cols>
  <sheetData>
    <row r="1" spans="1:9" ht="15">
      <c r="A1" s="36"/>
      <c r="B1" s="37"/>
      <c r="C1" s="37"/>
      <c r="D1" s="37"/>
      <c r="E1" s="37"/>
      <c r="F1" s="38"/>
      <c r="G1" s="39" t="s">
        <v>139</v>
      </c>
      <c r="H1" s="40"/>
      <c r="I1" s="41"/>
    </row>
    <row r="2" spans="1:9" ht="18.75">
      <c r="A2" s="309" t="s">
        <v>137</v>
      </c>
      <c r="B2" s="309"/>
      <c r="C2" s="309"/>
      <c r="D2" s="309"/>
      <c r="E2" s="309"/>
      <c r="F2" s="309"/>
      <c r="G2" s="309"/>
      <c r="H2" s="309"/>
      <c r="I2" s="309"/>
    </row>
    <row r="3" spans="1:9" ht="15">
      <c r="A3" s="42"/>
      <c r="B3" s="43"/>
      <c r="C3" s="43"/>
      <c r="D3" s="43"/>
      <c r="E3" s="43"/>
      <c r="F3" s="43"/>
      <c r="G3" s="43"/>
      <c r="H3" s="43"/>
      <c r="I3" s="44"/>
    </row>
    <row r="4" spans="1:9" ht="15.75">
      <c r="A4" s="310" t="s">
        <v>65</v>
      </c>
      <c r="B4" s="310"/>
      <c r="C4" s="310"/>
      <c r="D4" s="310"/>
      <c r="E4" s="310"/>
      <c r="F4" s="310"/>
      <c r="G4" s="310"/>
      <c r="H4" s="310"/>
      <c r="I4" s="310"/>
    </row>
    <row r="5" spans="1:9" ht="15.75">
      <c r="A5" s="311" t="s">
        <v>117</v>
      </c>
      <c r="B5" s="311"/>
      <c r="C5" s="311"/>
      <c r="D5" s="311"/>
      <c r="E5" s="311"/>
      <c r="F5" s="311"/>
      <c r="G5" s="311"/>
      <c r="H5" s="311"/>
      <c r="I5" s="311"/>
    </row>
    <row r="6" spans="1:10" ht="15.75" thickBot="1">
      <c r="A6" s="45"/>
      <c r="B6" s="46"/>
      <c r="C6" s="46"/>
      <c r="D6" s="46"/>
      <c r="E6" s="46"/>
      <c r="F6" s="47"/>
      <c r="G6" s="47"/>
      <c r="H6" s="46"/>
      <c r="I6" s="48"/>
      <c r="J6" s="254" t="s">
        <v>62</v>
      </c>
    </row>
    <row r="7" spans="1:10" ht="24.75" thickBot="1">
      <c r="A7" s="49" t="s">
        <v>66</v>
      </c>
      <c r="B7" s="312" t="s">
        <v>63</v>
      </c>
      <c r="C7" s="313"/>
      <c r="D7" s="50" t="s">
        <v>0</v>
      </c>
      <c r="E7" s="51" t="s">
        <v>1</v>
      </c>
      <c r="F7" s="50" t="s">
        <v>118</v>
      </c>
      <c r="G7" s="52" t="s">
        <v>64</v>
      </c>
      <c r="H7" s="53" t="s">
        <v>123</v>
      </c>
      <c r="I7" s="54" t="s">
        <v>138</v>
      </c>
      <c r="J7" s="55" t="s">
        <v>125</v>
      </c>
    </row>
    <row r="8" spans="1:10" ht="15.75" thickBot="1">
      <c r="A8" s="65" t="s">
        <v>67</v>
      </c>
      <c r="B8" s="314" t="s">
        <v>2</v>
      </c>
      <c r="C8" s="315"/>
      <c r="D8" s="66" t="s">
        <v>2</v>
      </c>
      <c r="E8" s="212" t="s">
        <v>2</v>
      </c>
      <c r="F8" s="67" t="s">
        <v>76</v>
      </c>
      <c r="G8" s="68">
        <f>G10+G26+G37+G55</f>
        <v>4658.52</v>
      </c>
      <c r="H8" s="69">
        <f>H9+H10+H26+H37+H52+H55</f>
        <v>7447.003000000001</v>
      </c>
      <c r="I8" s="70">
        <f>I10+I26+I37+I52+I55</f>
        <v>-220.22</v>
      </c>
      <c r="J8" s="71">
        <f>J9+J10+J26+J37+J52+J55</f>
        <v>7226.783</v>
      </c>
    </row>
    <row r="9" spans="1:10" ht="15.75" thickBot="1">
      <c r="A9" s="72"/>
      <c r="B9" s="73">
        <v>17055</v>
      </c>
      <c r="C9" s="74"/>
      <c r="D9" s="75">
        <v>6402</v>
      </c>
      <c r="E9" s="76">
        <v>5364</v>
      </c>
      <c r="F9" s="77" t="s">
        <v>77</v>
      </c>
      <c r="G9" s="69">
        <v>0</v>
      </c>
      <c r="H9" s="161">
        <v>55.733</v>
      </c>
      <c r="I9" s="162"/>
      <c r="J9" s="163">
        <v>55.733</v>
      </c>
    </row>
    <row r="10" spans="1:10" ht="15.75" thickBot="1">
      <c r="A10" s="56" t="s">
        <v>78</v>
      </c>
      <c r="B10" s="307" t="s">
        <v>2</v>
      </c>
      <c r="C10" s="308"/>
      <c r="D10" s="211" t="s">
        <v>2</v>
      </c>
      <c r="E10" s="61" t="s">
        <v>2</v>
      </c>
      <c r="F10" s="57" t="s">
        <v>79</v>
      </c>
      <c r="G10" s="164">
        <v>1100</v>
      </c>
      <c r="H10" s="164">
        <v>870</v>
      </c>
      <c r="I10" s="164">
        <f>I11+I20</f>
        <v>0</v>
      </c>
      <c r="J10" s="165">
        <f>J11+J20</f>
        <v>870</v>
      </c>
    </row>
    <row r="11" spans="1:10" ht="15" hidden="1">
      <c r="A11" s="84" t="s">
        <v>80</v>
      </c>
      <c r="B11" s="85" t="s">
        <v>81</v>
      </c>
      <c r="C11" s="86" t="s">
        <v>68</v>
      </c>
      <c r="D11" s="152" t="s">
        <v>2</v>
      </c>
      <c r="E11" s="153" t="s">
        <v>2</v>
      </c>
      <c r="F11" s="154" t="s">
        <v>82</v>
      </c>
      <c r="G11" s="166">
        <v>500</v>
      </c>
      <c r="H11" s="167">
        <f>SUM(H12:H19)</f>
        <v>500</v>
      </c>
      <c r="I11" s="262"/>
      <c r="J11" s="168">
        <f>SUM(J12:J19)</f>
        <v>500</v>
      </c>
    </row>
    <row r="12" spans="1:10" ht="15" hidden="1">
      <c r="A12" s="90"/>
      <c r="B12" s="91"/>
      <c r="C12" s="92"/>
      <c r="D12" s="62">
        <v>3319</v>
      </c>
      <c r="E12" s="263">
        <v>5021</v>
      </c>
      <c r="F12" s="95" t="s">
        <v>83</v>
      </c>
      <c r="G12" s="174">
        <v>15</v>
      </c>
      <c r="H12" s="175">
        <v>15</v>
      </c>
      <c r="I12" s="264"/>
      <c r="J12" s="265">
        <f>H12+I12</f>
        <v>15</v>
      </c>
    </row>
    <row r="13" spans="1:10" ht="15" hidden="1">
      <c r="A13" s="90"/>
      <c r="B13" s="91"/>
      <c r="C13" s="92"/>
      <c r="D13" s="62">
        <v>3319</v>
      </c>
      <c r="E13" s="93">
        <v>5041</v>
      </c>
      <c r="F13" s="94" t="s">
        <v>84</v>
      </c>
      <c r="G13" s="171">
        <v>0</v>
      </c>
      <c r="H13" s="172">
        <v>0</v>
      </c>
      <c r="I13" s="173"/>
      <c r="J13" s="265">
        <f aca="true" t="shared" si="0" ref="J13:J19">H13+I13</f>
        <v>0</v>
      </c>
    </row>
    <row r="14" spans="1:10" ht="15" hidden="1">
      <c r="A14" s="90"/>
      <c r="B14" s="91"/>
      <c r="C14" s="92"/>
      <c r="D14" s="62">
        <v>3319</v>
      </c>
      <c r="E14" s="124">
        <v>5122</v>
      </c>
      <c r="F14" s="125" t="s">
        <v>121</v>
      </c>
      <c r="G14" s="173">
        <v>0</v>
      </c>
      <c r="H14" s="172">
        <v>0.33033</v>
      </c>
      <c r="I14" s="173"/>
      <c r="J14" s="265">
        <f t="shared" si="0"/>
        <v>0.33033</v>
      </c>
    </row>
    <row r="15" spans="1:10" ht="15" hidden="1">
      <c r="A15" s="90"/>
      <c r="B15" s="91"/>
      <c r="C15" s="92"/>
      <c r="D15" s="62">
        <v>3319</v>
      </c>
      <c r="E15" s="263">
        <v>5139</v>
      </c>
      <c r="F15" s="95" t="s">
        <v>85</v>
      </c>
      <c r="G15" s="174">
        <v>25</v>
      </c>
      <c r="H15" s="175">
        <v>25</v>
      </c>
      <c r="I15" s="264"/>
      <c r="J15" s="265">
        <f t="shared" si="0"/>
        <v>25</v>
      </c>
    </row>
    <row r="16" spans="1:10" ht="15" hidden="1">
      <c r="A16" s="90"/>
      <c r="B16" s="91"/>
      <c r="C16" s="92"/>
      <c r="D16" s="62">
        <v>3319</v>
      </c>
      <c r="E16" s="263">
        <v>5164</v>
      </c>
      <c r="F16" s="95" t="s">
        <v>86</v>
      </c>
      <c r="G16" s="174">
        <v>5</v>
      </c>
      <c r="H16" s="175">
        <v>125</v>
      </c>
      <c r="I16" s="264"/>
      <c r="J16" s="265">
        <f t="shared" si="0"/>
        <v>125</v>
      </c>
    </row>
    <row r="17" spans="1:10" ht="15" hidden="1">
      <c r="A17" s="96"/>
      <c r="B17" s="97"/>
      <c r="C17" s="98"/>
      <c r="D17" s="62">
        <v>3319</v>
      </c>
      <c r="E17" s="155">
        <v>5169</v>
      </c>
      <c r="F17" s="63" t="s">
        <v>87</v>
      </c>
      <c r="G17" s="266">
        <v>430</v>
      </c>
      <c r="H17" s="267">
        <v>269.66967</v>
      </c>
      <c r="I17" s="268"/>
      <c r="J17" s="265">
        <f t="shared" si="0"/>
        <v>269.66967</v>
      </c>
    </row>
    <row r="18" spans="1:10" ht="15" hidden="1">
      <c r="A18" s="96"/>
      <c r="B18" s="97"/>
      <c r="C18" s="98"/>
      <c r="D18" s="62">
        <v>3319</v>
      </c>
      <c r="E18" s="62">
        <v>5175</v>
      </c>
      <c r="F18" s="63" t="s">
        <v>88</v>
      </c>
      <c r="G18" s="176">
        <v>25</v>
      </c>
      <c r="H18" s="175">
        <v>25</v>
      </c>
      <c r="I18" s="264"/>
      <c r="J18" s="265">
        <f t="shared" si="0"/>
        <v>25</v>
      </c>
    </row>
    <row r="19" spans="1:10" ht="15" hidden="1">
      <c r="A19" s="99"/>
      <c r="B19" s="100"/>
      <c r="C19" s="101"/>
      <c r="D19" s="87">
        <v>3319</v>
      </c>
      <c r="E19" s="102">
        <v>5492</v>
      </c>
      <c r="F19" s="103" t="s">
        <v>89</v>
      </c>
      <c r="G19" s="169">
        <v>40</v>
      </c>
      <c r="H19" s="170">
        <v>40</v>
      </c>
      <c r="I19" s="169"/>
      <c r="J19" s="227">
        <f t="shared" si="0"/>
        <v>40</v>
      </c>
    </row>
    <row r="20" spans="1:10" ht="15" hidden="1">
      <c r="A20" s="78" t="s">
        <v>80</v>
      </c>
      <c r="B20" s="79" t="s">
        <v>90</v>
      </c>
      <c r="C20" s="80" t="s">
        <v>68</v>
      </c>
      <c r="D20" s="81" t="s">
        <v>2</v>
      </c>
      <c r="E20" s="82" t="s">
        <v>2</v>
      </c>
      <c r="F20" s="83" t="s">
        <v>91</v>
      </c>
      <c r="G20" s="177">
        <v>600</v>
      </c>
      <c r="H20" s="178">
        <f>SUM(H21:H25)</f>
        <v>370</v>
      </c>
      <c r="I20" s="177"/>
      <c r="J20" s="179">
        <f>H20+I20</f>
        <v>370</v>
      </c>
    </row>
    <row r="21" spans="1:10" ht="15" hidden="1">
      <c r="A21" s="78"/>
      <c r="B21" s="79"/>
      <c r="C21" s="86"/>
      <c r="D21" s="87">
        <v>3319</v>
      </c>
      <c r="E21" s="88">
        <v>5021</v>
      </c>
      <c r="F21" s="89" t="s">
        <v>83</v>
      </c>
      <c r="G21" s="180">
        <v>15</v>
      </c>
      <c r="H21" s="170">
        <v>15</v>
      </c>
      <c r="I21" s="169"/>
      <c r="J21" s="181">
        <v>15</v>
      </c>
    </row>
    <row r="22" spans="1:10" ht="15" hidden="1">
      <c r="A22" s="78"/>
      <c r="B22" s="79"/>
      <c r="C22" s="80"/>
      <c r="D22" s="87">
        <v>3319</v>
      </c>
      <c r="E22" s="88">
        <v>5139</v>
      </c>
      <c r="F22" s="89" t="s">
        <v>85</v>
      </c>
      <c r="G22" s="180">
        <v>25</v>
      </c>
      <c r="H22" s="170">
        <v>25</v>
      </c>
      <c r="I22" s="169"/>
      <c r="J22" s="181">
        <v>25</v>
      </c>
    </row>
    <row r="23" spans="1:10" ht="15" hidden="1">
      <c r="A23" s="78"/>
      <c r="B23" s="79"/>
      <c r="C23" s="80"/>
      <c r="D23" s="87">
        <v>3319</v>
      </c>
      <c r="E23" s="88">
        <v>5164</v>
      </c>
      <c r="F23" s="89" t="s">
        <v>86</v>
      </c>
      <c r="G23" s="180">
        <v>5</v>
      </c>
      <c r="H23" s="170">
        <v>5</v>
      </c>
      <c r="I23" s="169"/>
      <c r="J23" s="181">
        <v>5</v>
      </c>
    </row>
    <row r="24" spans="1:10" ht="15" hidden="1">
      <c r="A24" s="96"/>
      <c r="B24" s="97"/>
      <c r="C24" s="98"/>
      <c r="D24" s="62">
        <v>3319</v>
      </c>
      <c r="E24" s="155">
        <v>5169</v>
      </c>
      <c r="F24" s="63" t="s">
        <v>87</v>
      </c>
      <c r="G24" s="176">
        <v>530</v>
      </c>
      <c r="H24" s="175">
        <v>300</v>
      </c>
      <c r="I24" s="278"/>
      <c r="J24" s="279">
        <f>H24+I24</f>
        <v>300</v>
      </c>
    </row>
    <row r="25" spans="1:10" ht="15.75" hidden="1" thickBot="1">
      <c r="A25" s="104"/>
      <c r="B25" s="105"/>
      <c r="C25" s="106"/>
      <c r="D25" s="59">
        <v>3319</v>
      </c>
      <c r="E25" s="59">
        <v>5175</v>
      </c>
      <c r="F25" s="60" t="s">
        <v>88</v>
      </c>
      <c r="G25" s="182">
        <v>25</v>
      </c>
      <c r="H25" s="183">
        <v>25</v>
      </c>
      <c r="I25" s="184"/>
      <c r="J25" s="185">
        <v>25</v>
      </c>
    </row>
    <row r="26" spans="1:10" ht="15.75" thickBot="1">
      <c r="A26" s="56" t="s">
        <v>78</v>
      </c>
      <c r="B26" s="307" t="s">
        <v>2</v>
      </c>
      <c r="C26" s="308"/>
      <c r="D26" s="64" t="s">
        <v>2</v>
      </c>
      <c r="E26" s="61" t="s">
        <v>2</v>
      </c>
      <c r="F26" s="57" t="s">
        <v>92</v>
      </c>
      <c r="G26" s="164">
        <f>G27+G33+G35</f>
        <v>240</v>
      </c>
      <c r="H26" s="164">
        <f>H27+H33+H35</f>
        <v>240</v>
      </c>
      <c r="I26" s="164">
        <f>I27+I33+I35</f>
        <v>0</v>
      </c>
      <c r="J26" s="165">
        <f>J27+J33+J35</f>
        <v>240</v>
      </c>
    </row>
    <row r="27" spans="1:10" ht="15" hidden="1">
      <c r="A27" s="107" t="s">
        <v>80</v>
      </c>
      <c r="B27" s="108" t="s">
        <v>93</v>
      </c>
      <c r="C27" s="109" t="s">
        <v>68</v>
      </c>
      <c r="D27" s="110" t="s">
        <v>2</v>
      </c>
      <c r="E27" s="111" t="s">
        <v>2</v>
      </c>
      <c r="F27" s="112" t="s">
        <v>94</v>
      </c>
      <c r="G27" s="186">
        <v>200</v>
      </c>
      <c r="H27" s="187">
        <f>H28+H29+H30+H31+H32</f>
        <v>190</v>
      </c>
      <c r="I27" s="186">
        <f>SUM(I28:I32)</f>
        <v>0</v>
      </c>
      <c r="J27" s="188">
        <f>H27+I27</f>
        <v>190</v>
      </c>
    </row>
    <row r="28" spans="1:10" ht="15" hidden="1">
      <c r="A28" s="107"/>
      <c r="B28" s="108"/>
      <c r="C28" s="109"/>
      <c r="D28" s="113">
        <v>3329</v>
      </c>
      <c r="E28" s="114">
        <v>5021</v>
      </c>
      <c r="F28" s="115" t="s">
        <v>83</v>
      </c>
      <c r="G28" s="189">
        <v>15</v>
      </c>
      <c r="H28" s="190">
        <v>15</v>
      </c>
      <c r="I28" s="189"/>
      <c r="J28" s="191">
        <f>H28-I28</f>
        <v>15</v>
      </c>
    </row>
    <row r="29" spans="1:10" ht="15" hidden="1">
      <c r="A29" s="132"/>
      <c r="B29" s="121"/>
      <c r="C29" s="122"/>
      <c r="D29" s="123">
        <v>3329</v>
      </c>
      <c r="E29" s="124">
        <v>5139</v>
      </c>
      <c r="F29" s="125" t="s">
        <v>85</v>
      </c>
      <c r="G29" s="195">
        <v>25</v>
      </c>
      <c r="H29" s="196">
        <v>25</v>
      </c>
      <c r="I29" s="195"/>
      <c r="J29" s="207">
        <f>H29-I29</f>
        <v>25</v>
      </c>
    </row>
    <row r="30" spans="1:10" ht="15" hidden="1">
      <c r="A30" s="132"/>
      <c r="B30" s="121"/>
      <c r="C30" s="122"/>
      <c r="D30" s="123">
        <v>3329</v>
      </c>
      <c r="E30" s="124">
        <v>5164</v>
      </c>
      <c r="F30" s="125" t="s">
        <v>86</v>
      </c>
      <c r="G30" s="195">
        <v>5</v>
      </c>
      <c r="H30" s="196">
        <v>5</v>
      </c>
      <c r="I30" s="195"/>
      <c r="J30" s="207">
        <f>H30+I30</f>
        <v>5</v>
      </c>
    </row>
    <row r="31" spans="1:10" ht="15" hidden="1">
      <c r="A31" s="132"/>
      <c r="B31" s="121"/>
      <c r="C31" s="122"/>
      <c r="D31" s="123">
        <v>3329</v>
      </c>
      <c r="E31" s="124">
        <v>5169</v>
      </c>
      <c r="F31" s="125" t="s">
        <v>87</v>
      </c>
      <c r="G31" s="195">
        <v>14</v>
      </c>
      <c r="H31" s="196">
        <v>130</v>
      </c>
      <c r="I31" s="269"/>
      <c r="J31" s="207">
        <f>H31-I31</f>
        <v>130</v>
      </c>
    </row>
    <row r="32" spans="1:10" ht="15" hidden="1">
      <c r="A32" s="135"/>
      <c r="B32" s="136"/>
      <c r="C32" s="137"/>
      <c r="D32" s="270">
        <v>3329</v>
      </c>
      <c r="E32" s="271">
        <v>5175</v>
      </c>
      <c r="F32" s="94" t="s">
        <v>88</v>
      </c>
      <c r="G32" s="173">
        <v>15</v>
      </c>
      <c r="H32" s="172">
        <v>15</v>
      </c>
      <c r="I32" s="173"/>
      <c r="J32" s="207">
        <f>H32+I32</f>
        <v>15</v>
      </c>
    </row>
    <row r="33" spans="1:10" ht="15" hidden="1">
      <c r="A33" s="107" t="s">
        <v>80</v>
      </c>
      <c r="B33" s="116" t="s">
        <v>95</v>
      </c>
      <c r="C33" s="117" t="s">
        <v>68</v>
      </c>
      <c r="D33" s="118" t="s">
        <v>2</v>
      </c>
      <c r="E33" s="119" t="s">
        <v>2</v>
      </c>
      <c r="F33" s="120" t="s">
        <v>96</v>
      </c>
      <c r="G33" s="192">
        <v>30</v>
      </c>
      <c r="H33" s="193">
        <v>40</v>
      </c>
      <c r="I33" s="192">
        <f>I34</f>
        <v>0</v>
      </c>
      <c r="J33" s="194">
        <v>40</v>
      </c>
    </row>
    <row r="34" spans="1:10" ht="15" hidden="1">
      <c r="A34" s="132"/>
      <c r="B34" s="121"/>
      <c r="C34" s="122"/>
      <c r="D34" s="123">
        <v>3329</v>
      </c>
      <c r="E34" s="124">
        <v>5169</v>
      </c>
      <c r="F34" s="125" t="s">
        <v>87</v>
      </c>
      <c r="G34" s="195">
        <v>30</v>
      </c>
      <c r="H34" s="196">
        <v>30</v>
      </c>
      <c r="I34" s="269"/>
      <c r="J34" s="197">
        <v>30</v>
      </c>
    </row>
    <row r="35" spans="1:10" ht="15" hidden="1">
      <c r="A35" s="107" t="s">
        <v>80</v>
      </c>
      <c r="B35" s="116" t="s">
        <v>97</v>
      </c>
      <c r="C35" s="117" t="s">
        <v>68</v>
      </c>
      <c r="D35" s="110" t="s">
        <v>2</v>
      </c>
      <c r="E35" s="111" t="s">
        <v>2</v>
      </c>
      <c r="F35" s="112" t="s">
        <v>98</v>
      </c>
      <c r="G35" s="186">
        <v>10</v>
      </c>
      <c r="H35" s="187">
        <v>10</v>
      </c>
      <c r="I35" s="186">
        <f>I36</f>
        <v>0</v>
      </c>
      <c r="J35" s="188">
        <v>10</v>
      </c>
    </row>
    <row r="36" spans="1:10" ht="15.75" hidden="1" thickBot="1">
      <c r="A36" s="126"/>
      <c r="B36" s="127"/>
      <c r="C36" s="128"/>
      <c r="D36" s="129">
        <v>3329</v>
      </c>
      <c r="E36" s="130">
        <v>5139</v>
      </c>
      <c r="F36" s="131" t="s">
        <v>85</v>
      </c>
      <c r="G36" s="198">
        <v>10</v>
      </c>
      <c r="H36" s="199">
        <v>10</v>
      </c>
      <c r="I36" s="198"/>
      <c r="J36" s="200">
        <v>10</v>
      </c>
    </row>
    <row r="37" spans="1:10" ht="15.75" thickBot="1">
      <c r="A37" s="56" t="s">
        <v>78</v>
      </c>
      <c r="B37" s="307" t="s">
        <v>2</v>
      </c>
      <c r="C37" s="308"/>
      <c r="D37" s="64" t="s">
        <v>2</v>
      </c>
      <c r="E37" s="61" t="s">
        <v>2</v>
      </c>
      <c r="F37" s="57" t="s">
        <v>99</v>
      </c>
      <c r="G37" s="230">
        <f>G38+G50</f>
        <v>3168.52</v>
      </c>
      <c r="H37" s="230">
        <f>H38+H50</f>
        <v>4709.956</v>
      </c>
      <c r="I37" s="230">
        <f>I46</f>
        <v>0</v>
      </c>
      <c r="J37" s="231">
        <f>J38+J50</f>
        <v>4709.956</v>
      </c>
    </row>
    <row r="38" spans="1:10" ht="15.75" thickBot="1">
      <c r="A38" s="144" t="s">
        <v>80</v>
      </c>
      <c r="B38" s="116" t="s">
        <v>100</v>
      </c>
      <c r="C38" s="117" t="s">
        <v>68</v>
      </c>
      <c r="D38" s="118" t="s">
        <v>2</v>
      </c>
      <c r="E38" s="118" t="s">
        <v>2</v>
      </c>
      <c r="F38" s="120" t="s">
        <v>101</v>
      </c>
      <c r="G38" s="232">
        <f>G39+G41+G43+G44+G45+G46+G47+G48+G49</f>
        <v>2968.52</v>
      </c>
      <c r="H38" s="233">
        <f>SUM(H39:H49)</f>
        <v>4709.956</v>
      </c>
      <c r="I38" s="234"/>
      <c r="J38" s="235">
        <f>SUM(J39:J49)</f>
        <v>4709.956</v>
      </c>
    </row>
    <row r="39" spans="1:10" ht="15" hidden="1">
      <c r="A39" s="132"/>
      <c r="B39" s="121"/>
      <c r="C39" s="122"/>
      <c r="D39" s="93">
        <v>2143</v>
      </c>
      <c r="E39" s="93">
        <v>5021</v>
      </c>
      <c r="F39" s="94" t="s">
        <v>83</v>
      </c>
      <c r="G39" s="236">
        <v>60</v>
      </c>
      <c r="H39" s="229">
        <v>80</v>
      </c>
      <c r="I39" s="237"/>
      <c r="J39" s="238">
        <f>H39+I39</f>
        <v>80</v>
      </c>
    </row>
    <row r="40" spans="1:10" ht="15" hidden="1">
      <c r="A40" s="135"/>
      <c r="B40" s="136"/>
      <c r="C40" s="137"/>
      <c r="D40" s="93">
        <v>2143</v>
      </c>
      <c r="E40" s="93">
        <v>5137</v>
      </c>
      <c r="F40" s="94" t="s">
        <v>122</v>
      </c>
      <c r="G40" s="236">
        <v>0</v>
      </c>
      <c r="H40" s="229">
        <v>7.6956</v>
      </c>
      <c r="I40" s="237"/>
      <c r="J40" s="238">
        <f>H40</f>
        <v>7.6956</v>
      </c>
    </row>
    <row r="41" spans="1:10" ht="15" hidden="1">
      <c r="A41" s="132"/>
      <c r="B41" s="219"/>
      <c r="C41" s="220"/>
      <c r="D41" s="157">
        <v>2143</v>
      </c>
      <c r="E41" s="157">
        <v>5139</v>
      </c>
      <c r="F41" s="125" t="s">
        <v>85</v>
      </c>
      <c r="G41" s="239">
        <v>250</v>
      </c>
      <c r="H41" s="240">
        <v>282.3044</v>
      </c>
      <c r="I41" s="241"/>
      <c r="J41" s="242">
        <v>282.3044</v>
      </c>
    </row>
    <row r="42" spans="1:10" ht="15" hidden="1">
      <c r="A42" s="135"/>
      <c r="B42" s="136"/>
      <c r="C42" s="137"/>
      <c r="D42" s="93">
        <v>2143</v>
      </c>
      <c r="E42" s="93">
        <v>5041</v>
      </c>
      <c r="F42" s="94" t="s">
        <v>84</v>
      </c>
      <c r="G42" s="243">
        <v>0</v>
      </c>
      <c r="H42" s="244">
        <v>42.519</v>
      </c>
      <c r="I42" s="245"/>
      <c r="J42" s="242">
        <f>H42+I42</f>
        <v>42.519</v>
      </c>
    </row>
    <row r="43" spans="1:10" ht="15" hidden="1">
      <c r="A43" s="135"/>
      <c r="B43" s="219"/>
      <c r="C43" s="220"/>
      <c r="D43" s="93">
        <v>2143</v>
      </c>
      <c r="E43" s="93">
        <v>5164</v>
      </c>
      <c r="F43" s="94" t="s">
        <v>86</v>
      </c>
      <c r="G43" s="243">
        <v>25</v>
      </c>
      <c r="H43" s="244">
        <v>55</v>
      </c>
      <c r="I43" s="245"/>
      <c r="J43" s="242">
        <v>55</v>
      </c>
    </row>
    <row r="44" spans="1:10" ht="15" hidden="1">
      <c r="A44" s="135"/>
      <c r="B44" s="136"/>
      <c r="C44" s="137"/>
      <c r="D44" s="93">
        <v>2143</v>
      </c>
      <c r="E44" s="93">
        <v>5166</v>
      </c>
      <c r="F44" s="94" t="s">
        <v>102</v>
      </c>
      <c r="G44" s="243">
        <v>0</v>
      </c>
      <c r="H44" s="244">
        <v>0</v>
      </c>
      <c r="I44" s="245"/>
      <c r="J44" s="242">
        <v>0</v>
      </c>
    </row>
    <row r="45" spans="1:10" ht="15" hidden="1">
      <c r="A45" s="135"/>
      <c r="B45" s="219"/>
      <c r="C45" s="220"/>
      <c r="D45" s="93">
        <v>2143</v>
      </c>
      <c r="E45" s="93">
        <v>5168</v>
      </c>
      <c r="F45" s="94" t="s">
        <v>103</v>
      </c>
      <c r="G45" s="243">
        <v>300</v>
      </c>
      <c r="H45" s="244">
        <v>220</v>
      </c>
      <c r="I45" s="245"/>
      <c r="J45" s="242">
        <v>220</v>
      </c>
    </row>
    <row r="46" spans="1:10" ht="15" hidden="1">
      <c r="A46" s="135"/>
      <c r="B46" s="136"/>
      <c r="C46" s="137"/>
      <c r="D46" s="93">
        <v>2143</v>
      </c>
      <c r="E46" s="93">
        <v>5169</v>
      </c>
      <c r="F46" s="94" t="s">
        <v>87</v>
      </c>
      <c r="G46" s="243">
        <v>2193.52</v>
      </c>
      <c r="H46" s="244">
        <v>3757.437</v>
      </c>
      <c r="I46" s="272"/>
      <c r="J46" s="242">
        <f>H46+I46</f>
        <v>3757.437</v>
      </c>
    </row>
    <row r="47" spans="1:10" ht="15" hidden="1">
      <c r="A47" s="135"/>
      <c r="B47" s="219"/>
      <c r="C47" s="220"/>
      <c r="D47" s="93">
        <v>2143</v>
      </c>
      <c r="E47" s="93">
        <v>5173</v>
      </c>
      <c r="F47" s="94" t="s">
        <v>104</v>
      </c>
      <c r="G47" s="243">
        <v>100</v>
      </c>
      <c r="H47" s="244">
        <v>100</v>
      </c>
      <c r="I47" s="245"/>
      <c r="J47" s="242">
        <v>100</v>
      </c>
    </row>
    <row r="48" spans="1:10" ht="15" hidden="1">
      <c r="A48" s="135"/>
      <c r="B48" s="136"/>
      <c r="C48" s="137"/>
      <c r="D48" s="93">
        <v>2143</v>
      </c>
      <c r="E48" s="93">
        <v>5175</v>
      </c>
      <c r="F48" s="94" t="s">
        <v>88</v>
      </c>
      <c r="G48" s="243">
        <v>40</v>
      </c>
      <c r="H48" s="244">
        <v>165</v>
      </c>
      <c r="I48" s="245"/>
      <c r="J48" s="242">
        <v>165</v>
      </c>
    </row>
    <row r="49" spans="1:10" ht="15" hidden="1">
      <c r="A49" s="158"/>
      <c r="B49" s="159"/>
      <c r="C49" s="221"/>
      <c r="D49" s="93">
        <v>6172</v>
      </c>
      <c r="E49" s="93">
        <v>5163</v>
      </c>
      <c r="F49" s="94" t="s">
        <v>105</v>
      </c>
      <c r="G49" s="243">
        <v>0</v>
      </c>
      <c r="H49" s="244">
        <v>0</v>
      </c>
      <c r="I49" s="245"/>
      <c r="J49" s="242">
        <v>0</v>
      </c>
    </row>
    <row r="50" spans="1:10" ht="15" hidden="1">
      <c r="A50" s="222" t="s">
        <v>80</v>
      </c>
      <c r="B50" s="223" t="s">
        <v>106</v>
      </c>
      <c r="C50" s="224" t="s">
        <v>68</v>
      </c>
      <c r="D50" s="225" t="s">
        <v>2</v>
      </c>
      <c r="E50" s="225" t="s">
        <v>2</v>
      </c>
      <c r="F50" s="226" t="s">
        <v>107</v>
      </c>
      <c r="G50" s="246">
        <v>200</v>
      </c>
      <c r="H50" s="247">
        <v>0</v>
      </c>
      <c r="I50" s="248"/>
      <c r="J50" s="249">
        <v>0</v>
      </c>
    </row>
    <row r="51" spans="1:10" ht="15.75" hidden="1" thickBot="1">
      <c r="A51" s="138"/>
      <c r="B51" s="133"/>
      <c r="C51" s="134"/>
      <c r="D51" s="58">
        <v>2143</v>
      </c>
      <c r="E51" s="58">
        <v>5168</v>
      </c>
      <c r="F51" s="139" t="s">
        <v>103</v>
      </c>
      <c r="G51" s="250">
        <v>200</v>
      </c>
      <c r="H51" s="251">
        <v>0</v>
      </c>
      <c r="I51" s="252"/>
      <c r="J51" s="253">
        <v>0</v>
      </c>
    </row>
    <row r="52" spans="1:10" ht="24.75" thickBot="1">
      <c r="A52" s="56" t="s">
        <v>80</v>
      </c>
      <c r="B52" s="307" t="s">
        <v>2</v>
      </c>
      <c r="C52" s="308"/>
      <c r="D52" s="64" t="s">
        <v>2</v>
      </c>
      <c r="E52" s="61" t="s">
        <v>2</v>
      </c>
      <c r="F52" s="57" t="s">
        <v>108</v>
      </c>
      <c r="G52" s="164">
        <v>0</v>
      </c>
      <c r="H52" s="164">
        <f>H53+H54</f>
        <v>1300</v>
      </c>
      <c r="I52" s="164">
        <f>I53</f>
        <v>-220.22</v>
      </c>
      <c r="J52" s="165">
        <f>J53+J54</f>
        <v>1079.78</v>
      </c>
    </row>
    <row r="53" spans="1:10" ht="15">
      <c r="A53" s="255"/>
      <c r="B53" s="116" t="s">
        <v>109</v>
      </c>
      <c r="C53" s="117" t="s">
        <v>68</v>
      </c>
      <c r="D53" s="256">
        <v>2143</v>
      </c>
      <c r="E53" s="257">
        <v>5169</v>
      </c>
      <c r="F53" s="95" t="s">
        <v>87</v>
      </c>
      <c r="G53" s="258">
        <v>0</v>
      </c>
      <c r="H53" s="259">
        <v>1285</v>
      </c>
      <c r="I53" s="260">
        <v>-220.22</v>
      </c>
      <c r="J53" s="261">
        <f>H53+I53</f>
        <v>1064.78</v>
      </c>
    </row>
    <row r="54" spans="1:10" ht="15.75" thickBot="1">
      <c r="A54" s="140"/>
      <c r="B54" s="108"/>
      <c r="C54" s="109"/>
      <c r="D54" s="141">
        <v>3319</v>
      </c>
      <c r="E54" s="142">
        <v>5021</v>
      </c>
      <c r="F54" s="143" t="s">
        <v>83</v>
      </c>
      <c r="G54" s="201">
        <v>0</v>
      </c>
      <c r="H54" s="202">
        <v>15</v>
      </c>
      <c r="I54" s="201"/>
      <c r="J54" s="203">
        <v>15</v>
      </c>
    </row>
    <row r="55" spans="1:10" ht="15.75" thickBot="1">
      <c r="A55" s="56" t="s">
        <v>78</v>
      </c>
      <c r="B55" s="307" t="s">
        <v>2</v>
      </c>
      <c r="C55" s="308"/>
      <c r="D55" s="64" t="s">
        <v>2</v>
      </c>
      <c r="E55" s="61" t="s">
        <v>2</v>
      </c>
      <c r="F55" s="57" t="s">
        <v>110</v>
      </c>
      <c r="G55" s="164">
        <v>150</v>
      </c>
      <c r="H55" s="164">
        <f>H56+H59+H66</f>
        <v>271.314</v>
      </c>
      <c r="I55" s="164">
        <f>I65</f>
        <v>0</v>
      </c>
      <c r="J55" s="165">
        <f>J56+J59+J66</f>
        <v>271.314</v>
      </c>
    </row>
    <row r="56" spans="1:10" ht="25.5" customHeight="1" hidden="1">
      <c r="A56" s="144" t="s">
        <v>80</v>
      </c>
      <c r="B56" s="116" t="s">
        <v>111</v>
      </c>
      <c r="C56" s="117" t="s">
        <v>68</v>
      </c>
      <c r="D56" s="118" t="s">
        <v>2</v>
      </c>
      <c r="E56" s="119" t="s">
        <v>2</v>
      </c>
      <c r="F56" s="213" t="s">
        <v>112</v>
      </c>
      <c r="G56" s="192">
        <v>100</v>
      </c>
      <c r="H56" s="193">
        <f>H57+H58</f>
        <v>46.86</v>
      </c>
      <c r="I56" s="214"/>
      <c r="J56" s="194">
        <f>J57+J58</f>
        <v>46.86</v>
      </c>
    </row>
    <row r="57" spans="1:10" ht="15" customHeight="1" hidden="1">
      <c r="A57" s="132"/>
      <c r="B57" s="121"/>
      <c r="C57" s="122"/>
      <c r="D57" s="123">
        <v>2143</v>
      </c>
      <c r="E57" s="124">
        <v>5168</v>
      </c>
      <c r="F57" s="125" t="s">
        <v>103</v>
      </c>
      <c r="G57" s="195">
        <v>50</v>
      </c>
      <c r="H57" s="196">
        <v>46.86</v>
      </c>
      <c r="I57" s="195"/>
      <c r="J57" s="197">
        <f>H57+I57</f>
        <v>46.86</v>
      </c>
    </row>
    <row r="58" spans="1:10" ht="15" customHeight="1" hidden="1">
      <c r="A58" s="132"/>
      <c r="B58" s="121"/>
      <c r="C58" s="122"/>
      <c r="D58" s="123">
        <v>2143</v>
      </c>
      <c r="E58" s="124">
        <v>5169</v>
      </c>
      <c r="F58" s="125" t="s">
        <v>87</v>
      </c>
      <c r="G58" s="173">
        <v>50</v>
      </c>
      <c r="H58" s="172">
        <v>0</v>
      </c>
      <c r="I58" s="173"/>
      <c r="J58" s="204">
        <f>H58+I58</f>
        <v>0</v>
      </c>
    </row>
    <row r="59" spans="1:10" ht="15" customHeight="1" hidden="1">
      <c r="A59" s="144" t="s">
        <v>80</v>
      </c>
      <c r="B59" s="116" t="s">
        <v>113</v>
      </c>
      <c r="C59" s="117" t="s">
        <v>68</v>
      </c>
      <c r="D59" s="118" t="s">
        <v>2</v>
      </c>
      <c r="E59" s="119" t="s">
        <v>2</v>
      </c>
      <c r="F59" s="120" t="s">
        <v>114</v>
      </c>
      <c r="G59" s="192">
        <v>25</v>
      </c>
      <c r="H59" s="193">
        <f>H60+H61+H62+H63+H64+H65</f>
        <v>199.454</v>
      </c>
      <c r="I59" s="192"/>
      <c r="J59" s="194">
        <f>SUM(J60:J65)</f>
        <v>199.454</v>
      </c>
    </row>
    <row r="60" spans="1:10" ht="15" customHeight="1" hidden="1">
      <c r="A60" s="144"/>
      <c r="B60" s="116"/>
      <c r="C60" s="156"/>
      <c r="D60" s="93">
        <v>2143</v>
      </c>
      <c r="E60" s="93">
        <v>5139</v>
      </c>
      <c r="F60" s="125" t="s">
        <v>85</v>
      </c>
      <c r="G60" s="205">
        <v>3</v>
      </c>
      <c r="H60" s="206">
        <v>3</v>
      </c>
      <c r="I60" s="205"/>
      <c r="J60" s="207">
        <v>3</v>
      </c>
    </row>
    <row r="61" spans="1:10" ht="15" customHeight="1" hidden="1">
      <c r="A61" s="144"/>
      <c r="B61" s="116"/>
      <c r="C61" s="156"/>
      <c r="D61" s="157">
        <v>2143</v>
      </c>
      <c r="E61" s="157">
        <v>5163</v>
      </c>
      <c r="F61" s="125" t="s">
        <v>105</v>
      </c>
      <c r="G61" s="205">
        <v>7</v>
      </c>
      <c r="H61" s="206">
        <v>7</v>
      </c>
      <c r="I61" s="205"/>
      <c r="J61" s="207">
        <v>7</v>
      </c>
    </row>
    <row r="62" spans="1:10" ht="15" customHeight="1" hidden="1">
      <c r="A62" s="132"/>
      <c r="B62" s="121"/>
      <c r="C62" s="145"/>
      <c r="D62" s="157">
        <v>2143</v>
      </c>
      <c r="E62" s="157">
        <v>5168</v>
      </c>
      <c r="F62" s="125" t="s">
        <v>103</v>
      </c>
      <c r="G62" s="195">
        <v>2</v>
      </c>
      <c r="H62" s="196">
        <v>2</v>
      </c>
      <c r="I62" s="195"/>
      <c r="J62" s="197">
        <v>2</v>
      </c>
    </row>
    <row r="63" spans="1:10" ht="15" customHeight="1" hidden="1">
      <c r="A63" s="132"/>
      <c r="B63" s="121"/>
      <c r="C63" s="145"/>
      <c r="D63" s="157">
        <v>2143</v>
      </c>
      <c r="E63" s="157">
        <v>5169</v>
      </c>
      <c r="F63" s="125" t="s">
        <v>87</v>
      </c>
      <c r="G63" s="195">
        <v>3</v>
      </c>
      <c r="H63" s="196">
        <v>3</v>
      </c>
      <c r="I63" s="195"/>
      <c r="J63" s="197">
        <v>3</v>
      </c>
    </row>
    <row r="64" spans="1:10" ht="15" customHeight="1" hidden="1">
      <c r="A64" s="158"/>
      <c r="B64" s="159"/>
      <c r="C64" s="160"/>
      <c r="D64" s="93">
        <v>2143</v>
      </c>
      <c r="E64" s="93">
        <v>5171</v>
      </c>
      <c r="F64" s="94" t="s">
        <v>115</v>
      </c>
      <c r="G64" s="173">
        <v>10</v>
      </c>
      <c r="H64" s="172">
        <v>63.14</v>
      </c>
      <c r="I64" s="173"/>
      <c r="J64" s="204">
        <f>H64+I64</f>
        <v>63.14</v>
      </c>
    </row>
    <row r="65" spans="1:10" ht="15" customHeight="1" hidden="1">
      <c r="A65" s="135"/>
      <c r="B65" s="136"/>
      <c r="C65" s="215"/>
      <c r="D65" s="93">
        <v>2143</v>
      </c>
      <c r="E65" s="93">
        <v>5363</v>
      </c>
      <c r="F65" s="94" t="s">
        <v>119</v>
      </c>
      <c r="G65" s="173">
        <v>0</v>
      </c>
      <c r="H65" s="172">
        <v>121.314</v>
      </c>
      <c r="I65" s="173"/>
      <c r="J65" s="204">
        <f>H65+I65</f>
        <v>121.314</v>
      </c>
    </row>
    <row r="66" spans="1:16" ht="15" customHeight="1" hidden="1">
      <c r="A66" s="144" t="s">
        <v>80</v>
      </c>
      <c r="B66" s="116" t="s">
        <v>120</v>
      </c>
      <c r="C66" s="117" t="s">
        <v>68</v>
      </c>
      <c r="D66" s="118" t="s">
        <v>2</v>
      </c>
      <c r="E66" s="119" t="s">
        <v>2</v>
      </c>
      <c r="F66" s="120" t="s">
        <v>116</v>
      </c>
      <c r="G66" s="192">
        <v>25</v>
      </c>
      <c r="H66" s="192">
        <f>H67+H68</f>
        <v>25</v>
      </c>
      <c r="I66" s="192"/>
      <c r="J66" s="194">
        <f>J67+J68</f>
        <v>25</v>
      </c>
      <c r="P66" s="228"/>
    </row>
    <row r="67" spans="1:10" ht="15" customHeight="1" hidden="1">
      <c r="A67" s="216"/>
      <c r="B67" s="116"/>
      <c r="C67" s="117"/>
      <c r="D67" s="157">
        <v>2143</v>
      </c>
      <c r="E67" s="157">
        <v>5168</v>
      </c>
      <c r="F67" s="125" t="s">
        <v>103</v>
      </c>
      <c r="G67" s="217">
        <v>20</v>
      </c>
      <c r="H67" s="206">
        <v>20</v>
      </c>
      <c r="I67" s="205"/>
      <c r="J67" s="218">
        <v>20</v>
      </c>
    </row>
    <row r="68" spans="1:10" ht="15.75" customHeight="1" hidden="1" thickBot="1">
      <c r="A68" s="146"/>
      <c r="B68" s="147"/>
      <c r="C68" s="148"/>
      <c r="D68" s="149">
        <v>2143</v>
      </c>
      <c r="E68" s="150">
        <v>5169</v>
      </c>
      <c r="F68" s="151" t="s">
        <v>87</v>
      </c>
      <c r="G68" s="208">
        <v>5</v>
      </c>
      <c r="H68" s="209">
        <v>5</v>
      </c>
      <c r="I68" s="208"/>
      <c r="J68" s="210">
        <v>5</v>
      </c>
    </row>
    <row r="72" spans="1:9" ht="15">
      <c r="A72" s="36"/>
      <c r="B72" s="37"/>
      <c r="C72" s="37"/>
      <c r="D72" s="37"/>
      <c r="E72" s="37"/>
      <c r="F72" s="38"/>
      <c r="G72" s="39" t="s">
        <v>139</v>
      </c>
      <c r="H72" s="40"/>
      <c r="I72" s="41"/>
    </row>
    <row r="73" spans="1:9" ht="18.75">
      <c r="A73" s="309" t="s">
        <v>137</v>
      </c>
      <c r="B73" s="309"/>
      <c r="C73" s="309"/>
      <c r="D73" s="309"/>
      <c r="E73" s="309"/>
      <c r="F73" s="309"/>
      <c r="G73" s="309"/>
      <c r="H73" s="309"/>
      <c r="I73" s="309"/>
    </row>
    <row r="74" spans="1:9" ht="15">
      <c r="A74" s="42"/>
      <c r="B74" s="43"/>
      <c r="C74" s="43"/>
      <c r="D74" s="43"/>
      <c r="E74" s="43"/>
      <c r="F74" s="43"/>
      <c r="G74" s="43"/>
      <c r="H74" s="43"/>
      <c r="I74" s="44"/>
    </row>
    <row r="75" spans="1:9" ht="15.75">
      <c r="A75" s="310" t="s">
        <v>65</v>
      </c>
      <c r="B75" s="310"/>
      <c r="C75" s="310"/>
      <c r="D75" s="310"/>
      <c r="E75" s="310"/>
      <c r="F75" s="310"/>
      <c r="G75" s="310"/>
      <c r="H75" s="310"/>
      <c r="I75" s="310"/>
    </row>
    <row r="76" spans="1:9" ht="15.75">
      <c r="A76" s="311" t="s">
        <v>133</v>
      </c>
      <c r="B76" s="311"/>
      <c r="C76" s="311"/>
      <c r="D76" s="311"/>
      <c r="E76" s="311"/>
      <c r="F76" s="311"/>
      <c r="G76" s="311"/>
      <c r="H76" s="311"/>
      <c r="I76" s="311"/>
    </row>
    <row r="77" ht="15.75" thickBot="1"/>
    <row r="78" spans="1:10" ht="24.75" thickBot="1">
      <c r="A78" s="282" t="s">
        <v>66</v>
      </c>
      <c r="B78" s="316" t="s">
        <v>63</v>
      </c>
      <c r="C78" s="317"/>
      <c r="D78" s="280" t="s">
        <v>0</v>
      </c>
      <c r="E78" s="280" t="s">
        <v>1</v>
      </c>
      <c r="F78" s="280" t="s">
        <v>126</v>
      </c>
      <c r="G78" s="281" t="s">
        <v>64</v>
      </c>
      <c r="H78" s="53" t="s">
        <v>131</v>
      </c>
      <c r="I78" s="287" t="s">
        <v>138</v>
      </c>
      <c r="J78" s="55" t="s">
        <v>132</v>
      </c>
    </row>
    <row r="79" spans="1:10" ht="15.75" thickBot="1">
      <c r="A79" s="282" t="s">
        <v>67</v>
      </c>
      <c r="B79" s="316" t="s">
        <v>2</v>
      </c>
      <c r="C79" s="316"/>
      <c r="D79" s="280" t="s">
        <v>2</v>
      </c>
      <c r="E79" s="280" t="s">
        <v>2</v>
      </c>
      <c r="F79" s="288" t="s">
        <v>127</v>
      </c>
      <c r="G79" s="283">
        <f>G80</f>
        <v>1300</v>
      </c>
      <c r="H79" s="283">
        <v>0</v>
      </c>
      <c r="I79" s="283">
        <f>I82</f>
        <v>220.22</v>
      </c>
      <c r="J79" s="304">
        <f>J82</f>
        <v>220.22</v>
      </c>
    </row>
    <row r="80" spans="1:10" ht="15">
      <c r="A80" s="289" t="s">
        <v>67</v>
      </c>
      <c r="B80" s="273" t="s">
        <v>128</v>
      </c>
      <c r="C80" s="273" t="s">
        <v>124</v>
      </c>
      <c r="D80" s="284" t="s">
        <v>2</v>
      </c>
      <c r="E80" s="284" t="s">
        <v>2</v>
      </c>
      <c r="F80" s="290" t="s">
        <v>129</v>
      </c>
      <c r="G80" s="276">
        <f>G81</f>
        <v>1300</v>
      </c>
      <c r="H80" s="276">
        <v>0</v>
      </c>
      <c r="I80" s="274">
        <v>0</v>
      </c>
      <c r="J80" s="291">
        <v>0</v>
      </c>
    </row>
    <row r="81" spans="1:10" ht="15.75" thickBot="1">
      <c r="A81" s="296"/>
      <c r="B81" s="297"/>
      <c r="C81" s="297"/>
      <c r="D81" s="298">
        <v>3315</v>
      </c>
      <c r="E81" s="299">
        <v>6351</v>
      </c>
      <c r="F81" s="300" t="s">
        <v>130</v>
      </c>
      <c r="G81" s="301">
        <v>1300</v>
      </c>
      <c r="H81" s="301">
        <f>H80</f>
        <v>0</v>
      </c>
      <c r="I81" s="302">
        <f>I80</f>
        <v>0</v>
      </c>
      <c r="J81" s="303">
        <v>0</v>
      </c>
    </row>
    <row r="82" spans="1:10" ht="15">
      <c r="A82" s="289" t="s">
        <v>67</v>
      </c>
      <c r="B82" s="273" t="s">
        <v>134</v>
      </c>
      <c r="C82" s="273" t="s">
        <v>68</v>
      </c>
      <c r="D82" s="284" t="s">
        <v>2</v>
      </c>
      <c r="E82" s="284" t="s">
        <v>2</v>
      </c>
      <c r="F82" s="290" t="s">
        <v>135</v>
      </c>
      <c r="G82" s="276">
        <v>0</v>
      </c>
      <c r="H82" s="276">
        <v>0</v>
      </c>
      <c r="I82" s="274">
        <v>220.22</v>
      </c>
      <c r="J82" s="305">
        <f>H82+I82</f>
        <v>220.22</v>
      </c>
    </row>
    <row r="83" spans="1:10" ht="15.75" thickBot="1">
      <c r="A83" s="292"/>
      <c r="B83" s="275"/>
      <c r="C83" s="275"/>
      <c r="D83" s="285">
        <v>3329</v>
      </c>
      <c r="E83" s="286">
        <v>6119</v>
      </c>
      <c r="F83" s="293" t="s">
        <v>136</v>
      </c>
      <c r="G83" s="277">
        <v>0</v>
      </c>
      <c r="H83" s="277">
        <v>0</v>
      </c>
      <c r="I83" s="294">
        <f>I82</f>
        <v>220.22</v>
      </c>
      <c r="J83" s="295">
        <f>J82</f>
        <v>220.22</v>
      </c>
    </row>
  </sheetData>
  <sheetProtection/>
  <mergeCells count="15">
    <mergeCell ref="A73:I73"/>
    <mergeCell ref="A75:I75"/>
    <mergeCell ref="A76:I76"/>
    <mergeCell ref="B78:C78"/>
    <mergeCell ref="B79:C79"/>
    <mergeCell ref="B52:C52"/>
    <mergeCell ref="B55:C55"/>
    <mergeCell ref="B26:C26"/>
    <mergeCell ref="B37:C37"/>
    <mergeCell ref="A2:I2"/>
    <mergeCell ref="A4:I4"/>
    <mergeCell ref="A5:I5"/>
    <mergeCell ref="B10:C10"/>
    <mergeCell ref="B7:C7"/>
    <mergeCell ref="B8:C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Skrbkova Ivana</dc:creator>
  <cp:keywords/>
  <dc:description/>
  <cp:lastModifiedBy>Munzarová Bohumila</cp:lastModifiedBy>
  <cp:lastPrinted>2018-12-11T09:23:07Z</cp:lastPrinted>
  <dcterms:created xsi:type="dcterms:W3CDTF">2016-01-14T11:47:14Z</dcterms:created>
  <dcterms:modified xsi:type="dcterms:W3CDTF">2018-12-11T09:23:13Z</dcterms:modified>
  <cp:category/>
  <cp:version/>
  <cp:contentType/>
  <cp:contentStatus/>
</cp:coreProperties>
</file>