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4915" windowHeight="11955"/>
  </bookViews>
  <sheets>
    <sheet name="ZR-RO 5_18" sheetId="1" r:id="rId1"/>
    <sheet name="Bilance PaV" sheetId="2" r:id="rId2"/>
  </sheets>
  <externalReferences>
    <externalReference r:id="rId3"/>
  </externalReferences>
  <definedNames>
    <definedName name="_xlnm.Print_Area" localSheetId="0">'ZR-RO 5_18'!$A$1:$J$33</definedName>
  </definedNames>
  <calcPr calcId="145621"/>
</workbook>
</file>

<file path=xl/calcChain.xml><?xml version="1.0" encoding="utf-8"?>
<calcChain xmlns="http://schemas.openxmlformats.org/spreadsheetml/2006/main">
  <c r="D44" i="2" l="1"/>
  <c r="C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3" i="2"/>
  <c r="E22" i="2"/>
  <c r="E21" i="2"/>
  <c r="D20" i="2"/>
  <c r="C20" i="2"/>
  <c r="E20" i="2" s="1"/>
  <c r="E18" i="2"/>
  <c r="E17" i="2"/>
  <c r="E16" i="2"/>
  <c r="E15" i="2"/>
  <c r="C14" i="2"/>
  <c r="E14" i="2" s="1"/>
  <c r="C13" i="2"/>
  <c r="C8" i="2" s="1"/>
  <c r="E12" i="2"/>
  <c r="E11" i="2"/>
  <c r="E10" i="2"/>
  <c r="E9" i="2"/>
  <c r="E6" i="2"/>
  <c r="E5" i="2"/>
  <c r="E4" i="2"/>
  <c r="D3" i="2"/>
  <c r="C3" i="2"/>
  <c r="E44" i="2" l="1"/>
  <c r="D19" i="2"/>
  <c r="D24" i="2" s="1"/>
  <c r="E8" i="2"/>
  <c r="C7" i="2"/>
  <c r="E7" i="2" s="1"/>
  <c r="C24" i="2"/>
  <c r="E13" i="2"/>
  <c r="E3" i="2"/>
  <c r="I10" i="1"/>
  <c r="H10" i="1"/>
  <c r="I29" i="1"/>
  <c r="I27" i="1"/>
  <c r="I25" i="1"/>
  <c r="I23" i="1"/>
  <c r="I21" i="1"/>
  <c r="I20" i="1"/>
  <c r="I19" i="1"/>
  <c r="I18" i="1"/>
  <c r="I17" i="1"/>
  <c r="I16" i="1"/>
  <c r="I15" i="1"/>
  <c r="G29" i="1"/>
  <c r="G27" i="1"/>
  <c r="G25" i="1"/>
  <c r="G23" i="1"/>
  <c r="G21" i="1"/>
  <c r="G11" i="1"/>
  <c r="E24" i="2" l="1"/>
  <c r="C19" i="2"/>
  <c r="E19" i="2" s="1"/>
  <c r="G10" i="1"/>
</calcChain>
</file>

<file path=xl/sharedStrings.xml><?xml version="1.0" encoding="utf-8"?>
<sst xmlns="http://schemas.openxmlformats.org/spreadsheetml/2006/main" count="171" uniqueCount="104">
  <si>
    <t>uk.</t>
  </si>
  <si>
    <t>č.a.</t>
  </si>
  <si>
    <t>§</t>
  </si>
  <si>
    <t>pol.</t>
  </si>
  <si>
    <t>91705 - T R A N S F E R Y</t>
  </si>
  <si>
    <t>x</t>
  </si>
  <si>
    <t>Výdajový limit resortu v kapitole</t>
  </si>
  <si>
    <t>0000</t>
  </si>
  <si>
    <t>nespecifikované rezervy</t>
  </si>
  <si>
    <t>ZMĚNA ROZPOČTU - ROZPOČTOVÉ OPATŘENÍ č. 5/18</t>
  </si>
  <si>
    <t>SU</t>
  </si>
  <si>
    <t>0570001</t>
  </si>
  <si>
    <t>Protidrogová politika</t>
  </si>
  <si>
    <t>neinvestiční transfery spolkům</t>
  </si>
  <si>
    <t>0580006</t>
  </si>
  <si>
    <t>Euroklíč</t>
  </si>
  <si>
    <t>0570007</t>
  </si>
  <si>
    <t>Podpora ojedinělých projektů zaměřených na řešení naléhavých potřeb financování v sociální oblasti Libereckého kraje</t>
  </si>
  <si>
    <t>0570091</t>
  </si>
  <si>
    <t xml:space="preserve">Financování sociálních služeb z prostředků LK </t>
  </si>
  <si>
    <t>0580017</t>
  </si>
  <si>
    <t>Činnost Krajské rady seniorů Libereckého kraje</t>
  </si>
  <si>
    <t>0580009</t>
  </si>
  <si>
    <t>Festival národnostních menšin</t>
  </si>
  <si>
    <t>ZR-RO č. 5/18</t>
  </si>
  <si>
    <t>SR 2018</t>
  </si>
  <si>
    <t>UR 2018</t>
  </si>
  <si>
    <t>0580001</t>
  </si>
  <si>
    <t>Advaita, zapsaný ústav-protidrogové programy</t>
  </si>
  <si>
    <t>ostatní neinvestiční transfery neziskovým a podobným organizacím</t>
  </si>
  <si>
    <t>0580002</t>
  </si>
  <si>
    <t>Most k naději, zapsaný spolek-protidrogové programy</t>
  </si>
  <si>
    <t>0580003</t>
  </si>
  <si>
    <t>Laxus, zapsaný ústav - protidrogové programy</t>
  </si>
  <si>
    <t>0580018</t>
  </si>
  <si>
    <t>MAJÁK o.p.s.-protidrogové programy</t>
  </si>
  <si>
    <t>neinvestiční transfery obecně prospěšným společnostem</t>
  </si>
  <si>
    <t>Zdrojová část rozpočtu LK 2018</t>
  </si>
  <si>
    <t>v tis. Kč</t>
  </si>
  <si>
    <t>ukazatel</t>
  </si>
  <si>
    <t xml:space="preserve">pol. </t>
  </si>
  <si>
    <t>ZR-RO č.</t>
  </si>
  <si>
    <t xml:space="preserve">UR 2018 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</si>
  <si>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</si>
  <si>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</si>
  <si>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</si>
  <si>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</si>
  <si>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</si>
  <si>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</si>
  <si>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</si>
  <si>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</si>
  <si>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</si>
  <si>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</si>
  <si>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</si>
  <si>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</si>
  <si>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</si>
  <si>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</si>
  <si>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</si>
  <si>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</si>
  <si>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</si>
  <si>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</si>
  <si>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</si>
  <si>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</si>
  <si>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</si>
  <si>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</si>
  <si>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</si>
  <si>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</si>
  <si>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</si>
  <si>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</si>
  <si>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</si>
  <si>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</si>
  <si>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</si>
  <si>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</si>
  <si>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</si>
  <si>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</si>
  <si>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</si>
  <si>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</si>
  <si>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</si>
  <si>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</si>
  <si>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</si>
  <si>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</si>
  <si>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</si>
  <si>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</si>
  <si>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</si>
  <si>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</si>
  <si>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</si>
  <si>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</si>
  <si>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</si>
  <si>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</si>
  <si>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</si>
  <si>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</si>
  <si>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</si>
  <si>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</si>
  <si>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</si>
  <si>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</si>
  <si>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</si>
  <si>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</si>
  <si>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</si>
  <si>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</si>
  <si>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</si>
  <si>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</si>
  <si>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</si>
  <si>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 xml:space="preserve">     05 - Odbor sociálních věcí</t>
  </si>
  <si>
    <r>
      <t xml:space="preserve">           </t>
    </r>
    <r>
      <rPr>
        <b/>
        <sz val="12"/>
        <rFont val="Arial CE"/>
        <charset val="238"/>
      </rPr>
      <t xml:space="preserve">         Kapitola 917 05 - TRANSFERY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</si>
</sst>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18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5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8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1" fillId="0" borderId="16" applyNumberFormat="0" applyFill="0" applyAlignment="0" applyProtection="0"/>
    <xf numFmtId="0" fontId="11" fillId="0" borderId="16" applyNumberFormat="0" applyFill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3" fillId="19" borderId="17" applyNumberFormat="0" applyAlignment="0" applyProtection="0"/>
    <xf numFmtId="0" fontId="13" fillId="19" borderId="17" applyNumberFormat="0" applyAlignment="0" applyProtection="0"/>
    <xf numFmtId="0" fontId="14" fillId="0" borderId="18" applyNumberFormat="0" applyFill="0" applyAlignment="0" applyProtection="0"/>
    <xf numFmtId="0" fontId="14" fillId="0" borderId="18" applyNumberFormat="0" applyFill="0" applyAlignment="0" applyProtection="0"/>
    <xf numFmtId="0" fontId="15" fillId="0" borderId="19" applyNumberFormat="0" applyFill="0" applyAlignment="0" applyProtection="0"/>
    <xf numFmtId="0" fontId="15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20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9" fillId="21" borderId="21" applyNumberFormat="0" applyFont="0" applyAlignment="0" applyProtection="0"/>
    <xf numFmtId="0" fontId="9" fillId="21" borderId="21" applyNumberFormat="0" applyFont="0" applyAlignment="0" applyProtection="0"/>
    <xf numFmtId="0" fontId="1" fillId="2" borderId="1" applyNumberFormat="0" applyFont="0" applyAlignment="0" applyProtection="0"/>
    <xf numFmtId="0" fontId="19" fillId="0" borderId="22" applyNumberFormat="0" applyFill="0" applyAlignment="0" applyProtection="0"/>
    <xf numFmtId="0" fontId="19" fillId="0" borderId="22" applyNumberFormat="0" applyFill="0" applyAlignment="0" applyProtection="0"/>
    <xf numFmtId="0" fontId="20" fillId="22" borderId="0">
      <alignment horizontal="left" vertical="center"/>
    </xf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0" borderId="23" applyNumberFormat="0" applyAlignment="0" applyProtection="0"/>
    <xf numFmtId="0" fontId="23" fillId="10" borderId="23" applyNumberFormat="0" applyAlignment="0" applyProtection="0"/>
    <xf numFmtId="0" fontId="24" fillId="23" borderId="23" applyNumberFormat="0" applyAlignment="0" applyProtection="0"/>
    <xf numFmtId="0" fontId="24" fillId="23" borderId="23" applyNumberFormat="0" applyAlignment="0" applyProtection="0"/>
    <xf numFmtId="0" fontId="25" fillId="23" borderId="24" applyNumberFormat="0" applyAlignment="0" applyProtection="0"/>
    <xf numFmtId="0" fontId="25" fillId="23" borderId="24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</cellStyleXfs>
  <cellXfs count="140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2"/>
    <xf numFmtId="0" fontId="4" fillId="0" borderId="0" xfId="3"/>
    <xf numFmtId="0" fontId="4" fillId="3" borderId="0" xfId="3" applyFill="1"/>
    <xf numFmtId="0" fontId="5" fillId="0" borderId="0" xfId="3" applyFont="1" applyAlignment="1">
      <alignment horizontal="left"/>
    </xf>
    <xf numFmtId="0" fontId="6" fillId="0" borderId="3" xfId="2" applyFont="1" applyBorder="1" applyAlignment="1">
      <alignment horizontal="center" vertical="center"/>
    </xf>
    <xf numFmtId="0" fontId="2" fillId="0" borderId="0" xfId="1" applyFont="1" applyFill="1" applyAlignment="1">
      <alignment horizontal="left" vertical="center" wrapText="1"/>
    </xf>
    <xf numFmtId="0" fontId="7" fillId="4" borderId="3" xfId="4" applyFont="1" applyFill="1" applyBorder="1" applyAlignment="1">
      <alignment horizontal="center" vertical="center"/>
    </xf>
    <xf numFmtId="0" fontId="7" fillId="4" borderId="26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49" fontId="6" fillId="0" borderId="27" xfId="2" applyNumberFormat="1" applyFont="1" applyBorder="1" applyAlignment="1">
      <alignment horizontal="center" vertical="center"/>
    </xf>
    <xf numFmtId="49" fontId="8" fillId="0" borderId="28" xfId="2" applyNumberFormat="1" applyFont="1" applyBorder="1" applyAlignment="1">
      <alignment horizontal="center" vertical="center"/>
    </xf>
    <xf numFmtId="49" fontId="6" fillId="0" borderId="27" xfId="2" applyNumberFormat="1" applyFont="1" applyFill="1" applyBorder="1" applyAlignment="1">
      <alignment horizontal="center" vertical="center"/>
    </xf>
    <xf numFmtId="49" fontId="8" fillId="0" borderId="28" xfId="2" applyNumberFormat="1" applyFont="1" applyFill="1" applyBorder="1" applyAlignment="1">
      <alignment horizontal="center" vertical="center"/>
    </xf>
    <xf numFmtId="49" fontId="6" fillId="0" borderId="29" xfId="2" applyNumberFormat="1" applyFont="1" applyFill="1" applyBorder="1" applyAlignment="1">
      <alignment horizontal="center" vertical="center"/>
    </xf>
    <xf numFmtId="0" fontId="3" fillId="0" borderId="30" xfId="1" applyFont="1" applyBorder="1" applyAlignment="1">
      <alignment vertical="center"/>
    </xf>
    <xf numFmtId="0" fontId="3" fillId="0" borderId="30" xfId="1" applyFont="1" applyFill="1" applyBorder="1" applyAlignment="1">
      <alignment vertical="center"/>
    </xf>
    <xf numFmtId="0" fontId="6" fillId="0" borderId="26" xfId="2" applyFont="1" applyFill="1" applyBorder="1" applyAlignment="1">
      <alignment horizontal="center" vertical="center"/>
    </xf>
    <xf numFmtId="0" fontId="6" fillId="0" borderId="31" xfId="2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8" fillId="3" borderId="33" xfId="2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/>
    </xf>
    <xf numFmtId="0" fontId="6" fillId="0" borderId="27" xfId="2" applyFont="1" applyFill="1" applyBorder="1" applyAlignment="1">
      <alignment horizontal="center" vertical="center"/>
    </xf>
    <xf numFmtId="0" fontId="8" fillId="0" borderId="33" xfId="2" applyFont="1" applyFill="1" applyBorder="1" applyAlignment="1">
      <alignment horizontal="center" vertical="center"/>
    </xf>
    <xf numFmtId="0" fontId="8" fillId="3" borderId="34" xfId="87" applyFont="1" applyFill="1" applyBorder="1" applyAlignment="1">
      <alignment horizontal="center" vertical="center"/>
    </xf>
    <xf numFmtId="0" fontId="7" fillId="0" borderId="26" xfId="4" applyFont="1" applyFill="1" applyBorder="1" applyAlignment="1">
      <alignment horizontal="left" vertical="center"/>
    </xf>
    <xf numFmtId="0" fontId="6" fillId="0" borderId="31" xfId="2" applyFont="1" applyBorder="1" applyAlignment="1">
      <alignment vertical="center"/>
    </xf>
    <xf numFmtId="0" fontId="8" fillId="3" borderId="32" xfId="2" applyFont="1" applyFill="1" applyBorder="1" applyAlignment="1">
      <alignment vertical="center"/>
    </xf>
    <xf numFmtId="0" fontId="6" fillId="3" borderId="31" xfId="2" applyFont="1" applyFill="1" applyBorder="1" applyAlignment="1">
      <alignment vertical="center"/>
    </xf>
    <xf numFmtId="0" fontId="6" fillId="3" borderId="31" xfId="2" applyFont="1" applyFill="1" applyBorder="1" applyAlignment="1">
      <alignment vertical="center" wrapText="1"/>
    </xf>
    <xf numFmtId="0" fontId="6" fillId="0" borderId="31" xfId="2" applyFont="1" applyFill="1" applyBorder="1" applyAlignment="1">
      <alignment vertical="center"/>
    </xf>
    <xf numFmtId="0" fontId="8" fillId="0" borderId="32" xfId="2" applyFont="1" applyFill="1" applyBorder="1" applyAlignment="1">
      <alignment vertical="center"/>
    </xf>
    <xf numFmtId="0" fontId="8" fillId="0" borderId="33" xfId="87" applyFont="1" applyFill="1" applyBorder="1" applyAlignment="1">
      <alignment vertical="center"/>
    </xf>
    <xf numFmtId="4" fontId="6" fillId="0" borderId="26" xfId="2" applyNumberFormat="1" applyFont="1" applyFill="1" applyBorder="1" applyAlignment="1">
      <alignment vertical="center"/>
    </xf>
    <xf numFmtId="4" fontId="6" fillId="0" borderId="31" xfId="2" applyNumberFormat="1" applyFont="1" applyFill="1" applyBorder="1" applyAlignment="1">
      <alignment vertical="center"/>
    </xf>
    <xf numFmtId="4" fontId="8" fillId="0" borderId="35" xfId="2" applyNumberFormat="1" applyFont="1" applyFill="1" applyBorder="1" applyAlignment="1">
      <alignment vertical="center"/>
    </xf>
    <xf numFmtId="4" fontId="8" fillId="0" borderId="32" xfId="2" applyNumberFormat="1" applyFont="1" applyFill="1" applyBorder="1" applyAlignment="1">
      <alignment vertical="center"/>
    </xf>
    <xf numFmtId="0" fontId="6" fillId="0" borderId="6" xfId="0" applyFont="1" applyFill="1" applyBorder="1"/>
    <xf numFmtId="0" fontId="6" fillId="0" borderId="39" xfId="2" applyFont="1" applyFill="1" applyBorder="1" applyAlignment="1">
      <alignment horizontal="center"/>
    </xf>
    <xf numFmtId="0" fontId="27" fillId="0" borderId="14" xfId="0" applyFont="1" applyFill="1" applyBorder="1"/>
    <xf numFmtId="0" fontId="8" fillId="0" borderId="32" xfId="2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31" xfId="2" applyFont="1" applyFill="1" applyBorder="1" applyAlignment="1">
      <alignment horizontal="center"/>
    </xf>
    <xf numFmtId="49" fontId="6" fillId="0" borderId="40" xfId="2" applyNumberFormat="1" applyFont="1" applyFill="1" applyBorder="1" applyAlignment="1">
      <alignment horizontal="center"/>
    </xf>
    <xf numFmtId="49" fontId="8" fillId="0" borderId="36" xfId="2" applyNumberFormat="1" applyFont="1" applyFill="1" applyBorder="1" applyAlignment="1">
      <alignment horizontal="center"/>
    </xf>
    <xf numFmtId="0" fontId="8" fillId="0" borderId="38" xfId="2" applyFont="1" applyFill="1" applyBorder="1" applyAlignment="1">
      <alignment horizontal="center"/>
    </xf>
    <xf numFmtId="49" fontId="8" fillId="0" borderId="33" xfId="2" applyNumberFormat="1" applyFont="1" applyFill="1" applyBorder="1" applyAlignment="1">
      <alignment horizontal="center"/>
    </xf>
    <xf numFmtId="49" fontId="6" fillId="0" borderId="41" xfId="2" applyNumberFormat="1" applyFont="1" applyFill="1" applyBorder="1" applyAlignment="1">
      <alignment horizontal="center"/>
    </xf>
    <xf numFmtId="49" fontId="8" fillId="0" borderId="42" xfId="2" applyNumberFormat="1" applyFont="1" applyFill="1" applyBorder="1" applyAlignment="1">
      <alignment horizontal="center"/>
    </xf>
    <xf numFmtId="49" fontId="6" fillId="0" borderId="41" xfId="87" applyNumberFormat="1" applyFont="1" applyFill="1" applyBorder="1" applyAlignment="1">
      <alignment horizontal="center"/>
    </xf>
    <xf numFmtId="49" fontId="6" fillId="0" borderId="29" xfId="87" applyNumberFormat="1" applyFont="1" applyFill="1" applyBorder="1" applyAlignment="1">
      <alignment horizontal="center"/>
    </xf>
    <xf numFmtId="49" fontId="8" fillId="0" borderId="37" xfId="2" applyNumberFormat="1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 vertical="center"/>
    </xf>
    <xf numFmtId="49" fontId="6" fillId="0" borderId="40" xfId="2" applyNumberFormat="1" applyFont="1" applyFill="1" applyBorder="1" applyAlignment="1">
      <alignment horizontal="center" vertical="center"/>
    </xf>
    <xf numFmtId="49" fontId="6" fillId="0" borderId="41" xfId="2" applyNumberFormat="1" applyFont="1" applyFill="1" applyBorder="1" applyAlignment="1">
      <alignment horizontal="center" vertical="center"/>
    </xf>
    <xf numFmtId="0" fontId="6" fillId="0" borderId="39" xfId="2" applyFont="1" applyFill="1" applyBorder="1" applyAlignment="1">
      <alignment horizontal="center" vertical="center"/>
    </xf>
    <xf numFmtId="0" fontId="6" fillId="3" borderId="40" xfId="2" applyFont="1" applyFill="1" applyBorder="1" applyAlignment="1">
      <alignment horizontal="center" vertical="center"/>
    </xf>
    <xf numFmtId="0" fontId="6" fillId="3" borderId="39" xfId="2" applyFont="1" applyFill="1" applyBorder="1" applyAlignment="1">
      <alignment vertical="center"/>
    </xf>
    <xf numFmtId="4" fontId="6" fillId="0" borderId="39" xfId="2" applyNumberFormat="1" applyFont="1" applyFill="1" applyBorder="1" applyAlignment="1">
      <alignment vertical="center"/>
    </xf>
    <xf numFmtId="4" fontId="8" fillId="0" borderId="32" xfId="66" applyNumberFormat="1" applyFont="1" applyBorder="1"/>
    <xf numFmtId="0" fontId="6" fillId="0" borderId="39" xfId="2" applyFont="1" applyFill="1" applyBorder="1"/>
    <xf numFmtId="4" fontId="6" fillId="0" borderId="8" xfId="2" applyNumberFormat="1" applyFont="1" applyFill="1" applyBorder="1" applyAlignment="1">
      <alignment vertical="center"/>
    </xf>
    <xf numFmtId="0" fontId="8" fillId="0" borderId="32" xfId="2" applyFont="1" applyFill="1" applyBorder="1"/>
    <xf numFmtId="4" fontId="8" fillId="0" borderId="43" xfId="2" applyNumberFormat="1" applyFont="1" applyFill="1" applyBorder="1" applyAlignment="1">
      <alignment vertical="center"/>
    </xf>
    <xf numFmtId="4" fontId="8" fillId="0" borderId="44" xfId="2" applyNumberFormat="1" applyFont="1" applyFill="1" applyBorder="1" applyAlignment="1">
      <alignment vertical="center"/>
    </xf>
    <xf numFmtId="4" fontId="8" fillId="0" borderId="31" xfId="2" applyNumberFormat="1" applyFont="1" applyFill="1" applyBorder="1" applyAlignment="1">
      <alignment vertical="center"/>
    </xf>
    <xf numFmtId="4" fontId="8" fillId="0" borderId="45" xfId="2" applyNumberFormat="1" applyFont="1" applyFill="1" applyBorder="1" applyAlignment="1">
      <alignment vertical="center"/>
    </xf>
    <xf numFmtId="0" fontId="6" fillId="0" borderId="31" xfId="2" applyFont="1" applyFill="1" applyBorder="1"/>
    <xf numFmtId="4" fontId="6" fillId="0" borderId="46" xfId="2" applyNumberFormat="1" applyFont="1" applyFill="1" applyBorder="1" applyAlignment="1">
      <alignment vertical="center"/>
    </xf>
    <xf numFmtId="4" fontId="8" fillId="0" borderId="47" xfId="2" applyNumberFormat="1" applyFont="1" applyFill="1" applyBorder="1" applyAlignment="1">
      <alignment vertical="center"/>
    </xf>
    <xf numFmtId="0" fontId="8" fillId="0" borderId="35" xfId="2" applyFont="1" applyFill="1" applyBorder="1" applyAlignment="1">
      <alignment horizontal="center"/>
    </xf>
    <xf numFmtId="0" fontId="8" fillId="0" borderId="35" xfId="2" applyFont="1" applyFill="1" applyBorder="1"/>
    <xf numFmtId="4" fontId="8" fillId="0" borderId="48" xfId="2" applyNumberFormat="1" applyFont="1" applyFill="1" applyBorder="1" applyAlignment="1">
      <alignment vertical="center"/>
    </xf>
    <xf numFmtId="4" fontId="6" fillId="0" borderId="27" xfId="2" applyNumberFormat="1" applyFont="1" applyBorder="1" applyAlignment="1">
      <alignment vertical="center"/>
    </xf>
    <xf numFmtId="4" fontId="8" fillId="0" borderId="28" xfId="2" applyNumberFormat="1" applyFont="1" applyBorder="1" applyAlignment="1">
      <alignment vertical="center"/>
    </xf>
    <xf numFmtId="4" fontId="6" fillId="0" borderId="12" xfId="2" applyNumberFormat="1" applyFont="1" applyBorder="1" applyAlignment="1">
      <alignment vertical="center"/>
    </xf>
    <xf numFmtId="4" fontId="8" fillId="0" borderId="15" xfId="2" applyNumberFormat="1" applyFont="1" applyBorder="1" applyAlignment="1">
      <alignment vertical="center"/>
    </xf>
    <xf numFmtId="0" fontId="0" fillId="0" borderId="7" xfId="0" applyFill="1" applyBorder="1"/>
    <xf numFmtId="0" fontId="0" fillId="0" borderId="13" xfId="0" applyFill="1" applyBorder="1"/>
    <xf numFmtId="4" fontId="6" fillId="0" borderId="49" xfId="2" applyNumberFormat="1" applyFont="1" applyFill="1" applyBorder="1" applyAlignment="1">
      <alignment vertical="center"/>
    </xf>
    <xf numFmtId="4" fontId="8" fillId="0" borderId="47" xfId="66" applyNumberFormat="1" applyFont="1" applyBorder="1"/>
    <xf numFmtId="0" fontId="29" fillId="0" borderId="0" xfId="0" applyFont="1" applyFill="1"/>
    <xf numFmtId="0" fontId="29" fillId="0" borderId="0" xfId="0" applyFont="1" applyFill="1" applyAlignment="1">
      <alignment horizontal="right"/>
    </xf>
    <xf numFmtId="0" fontId="30" fillId="28" borderId="3" xfId="0" applyFont="1" applyFill="1" applyBorder="1" applyAlignment="1">
      <alignment horizontal="center" vertical="center" wrapText="1"/>
    </xf>
    <xf numFmtId="0" fontId="30" fillId="28" borderId="26" xfId="0" applyFont="1" applyFill="1" applyBorder="1" applyAlignment="1">
      <alignment horizontal="center" vertical="center" wrapText="1"/>
    </xf>
    <xf numFmtId="0" fontId="30" fillId="28" borderId="5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vertical="center" wrapText="1"/>
    </xf>
    <xf numFmtId="0" fontId="31" fillId="0" borderId="31" xfId="0" applyFont="1" applyBorder="1" applyAlignment="1">
      <alignment horizontal="right" vertical="center" wrapText="1"/>
    </xf>
    <xf numFmtId="4" fontId="31" fillId="0" borderId="31" xfId="0" applyNumberFormat="1" applyFont="1" applyBorder="1" applyAlignment="1">
      <alignment horizontal="right" vertical="center" wrapText="1"/>
    </xf>
    <xf numFmtId="4" fontId="31" fillId="0" borderId="49" xfId="0" applyNumberFormat="1" applyFont="1" applyBorder="1" applyAlignment="1">
      <alignment horizontal="right" vertical="center" wrapText="1"/>
    </xf>
    <xf numFmtId="0" fontId="32" fillId="0" borderId="52" xfId="0" applyFont="1" applyBorder="1" applyAlignment="1">
      <alignment vertical="center" wrapText="1"/>
    </xf>
    <xf numFmtId="0" fontId="32" fillId="0" borderId="53" xfId="0" applyFont="1" applyBorder="1" applyAlignment="1">
      <alignment horizontal="right" vertical="center" wrapText="1"/>
    </xf>
    <xf numFmtId="4" fontId="32" fillId="0" borderId="53" xfId="0" applyNumberFormat="1" applyFont="1" applyBorder="1" applyAlignment="1">
      <alignment horizontal="right" vertical="center" wrapText="1"/>
    </xf>
    <xf numFmtId="4" fontId="32" fillId="0" borderId="53" xfId="0" applyNumberFormat="1" applyFont="1" applyBorder="1" applyAlignment="1">
      <alignment vertical="center"/>
    </xf>
    <xf numFmtId="4" fontId="32" fillId="0" borderId="54" xfId="0" applyNumberFormat="1" applyFont="1" applyBorder="1" applyAlignment="1">
      <alignment vertical="center"/>
    </xf>
    <xf numFmtId="4" fontId="32" fillId="0" borderId="31" xfId="0" applyNumberFormat="1" applyFont="1" applyBorder="1" applyAlignment="1">
      <alignment horizontal="right" vertical="center" wrapText="1"/>
    </xf>
    <xf numFmtId="0" fontId="31" fillId="0" borderId="52" xfId="0" applyFont="1" applyBorder="1" applyAlignment="1">
      <alignment vertical="center" wrapText="1"/>
    </xf>
    <xf numFmtId="4" fontId="31" fillId="0" borderId="53" xfId="0" applyNumberFormat="1" applyFont="1" applyBorder="1" applyAlignment="1">
      <alignment horizontal="right" vertical="center" wrapText="1"/>
    </xf>
    <xf numFmtId="4" fontId="31" fillId="0" borderId="54" xfId="0" applyNumberFormat="1" applyFont="1" applyBorder="1" applyAlignment="1">
      <alignment horizontal="right" vertical="center" wrapText="1"/>
    </xf>
    <xf numFmtId="4" fontId="32" fillId="0" borderId="54" xfId="0" applyNumberFormat="1" applyFont="1" applyBorder="1" applyAlignment="1">
      <alignment horizontal="right" vertical="center" wrapText="1"/>
    </xf>
    <xf numFmtId="0" fontId="31" fillId="0" borderId="53" xfId="0" applyFont="1" applyBorder="1" applyAlignment="1">
      <alignment horizontal="right" vertical="center" wrapText="1"/>
    </xf>
    <xf numFmtId="0" fontId="32" fillId="0" borderId="55" xfId="0" applyFont="1" applyBorder="1" applyAlignment="1">
      <alignment vertical="center" wrapText="1"/>
    </xf>
    <xf numFmtId="0" fontId="32" fillId="0" borderId="43" xfId="0" applyFont="1" applyBorder="1" applyAlignment="1">
      <alignment horizontal="right" vertical="center" wrapText="1"/>
    </xf>
    <xf numFmtId="4" fontId="32" fillId="0" borderId="43" xfId="0" applyNumberFormat="1" applyFont="1" applyBorder="1" applyAlignment="1">
      <alignment horizontal="right" vertical="center" wrapText="1"/>
    </xf>
    <xf numFmtId="4" fontId="32" fillId="0" borderId="44" xfId="0" applyNumberFormat="1" applyFont="1" applyBorder="1" applyAlignment="1">
      <alignment horizontal="right" vertical="center" wrapText="1"/>
    </xf>
    <xf numFmtId="0" fontId="31" fillId="0" borderId="3" xfId="0" applyFont="1" applyBorder="1" applyAlignment="1">
      <alignment vertical="center" wrapText="1"/>
    </xf>
    <xf numFmtId="0" fontId="31" fillId="0" borderId="26" xfId="0" applyFont="1" applyBorder="1" applyAlignment="1">
      <alignment horizontal="right" vertical="center" wrapText="1"/>
    </xf>
    <xf numFmtId="4" fontId="31" fillId="0" borderId="26" xfId="0" applyNumberFormat="1" applyFont="1" applyBorder="1" applyAlignment="1">
      <alignment horizontal="right" vertical="center" wrapText="1"/>
    </xf>
    <xf numFmtId="4" fontId="31" fillId="0" borderId="51" xfId="0" applyNumberFormat="1" applyFont="1" applyBorder="1" applyAlignment="1">
      <alignment horizontal="right" vertical="center" wrapText="1"/>
    </xf>
    <xf numFmtId="0" fontId="29" fillId="0" borderId="0" xfId="0" applyFont="1" applyFill="1" applyBorder="1"/>
    <xf numFmtId="164" fontId="29" fillId="0" borderId="50" xfId="0" applyNumberFormat="1" applyFont="1" applyFill="1" applyBorder="1" applyAlignment="1">
      <alignment horizontal="right"/>
    </xf>
    <xf numFmtId="0" fontId="32" fillId="0" borderId="11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right" vertical="center" wrapText="1"/>
    </xf>
    <xf numFmtId="4" fontId="32" fillId="0" borderId="49" xfId="0" applyNumberFormat="1" applyFont="1" applyBorder="1" applyAlignment="1">
      <alignment horizontal="right" vertical="center" wrapText="1"/>
    </xf>
    <xf numFmtId="0" fontId="32" fillId="0" borderId="5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4" fontId="0" fillId="0" borderId="0" xfId="0" applyNumberFormat="1"/>
    <xf numFmtId="0" fontId="2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49" fontId="6" fillId="0" borderId="5" xfId="2" applyNumberFormat="1" applyFont="1" applyBorder="1" applyAlignment="1">
      <alignment horizontal="center" vertical="center"/>
    </xf>
    <xf numFmtId="49" fontId="6" fillId="0" borderId="25" xfId="2" applyNumberFormat="1" applyFont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7" fillId="4" borderId="25" xfId="4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3" applyAlignment="1"/>
    <xf numFmtId="0" fontId="0" fillId="0" borderId="0" xfId="0" applyAlignment="1"/>
    <xf numFmtId="0" fontId="28" fillId="28" borderId="50" xfId="0" applyFont="1" applyFill="1" applyBorder="1" applyAlignment="1">
      <alignment horizontal="center"/>
    </xf>
  </cellXfs>
  <cellStyles count="118">
    <cellStyle name="20 % – Zvýraznění1 2" xfId="5"/>
    <cellStyle name="20 % – Zvýraznění1 3" xfId="6"/>
    <cellStyle name="20 % – Zvýraznění2 2" xfId="7"/>
    <cellStyle name="20 % – Zvýraznění2 3" xfId="8"/>
    <cellStyle name="20 % – Zvýraznění3 2" xfId="9"/>
    <cellStyle name="20 % – Zvýraznění3 3" xfId="10"/>
    <cellStyle name="20 % – Zvýraznění4 2" xfId="11"/>
    <cellStyle name="20 % – Zvýraznění4 3" xfId="12"/>
    <cellStyle name="20 % – Zvýraznění5 2" xfId="13"/>
    <cellStyle name="20 % – Zvýraznění5 3" xfId="14"/>
    <cellStyle name="20 % – Zvýraznění6 2" xfId="15"/>
    <cellStyle name="20 % – Zvýraznění6 3" xfId="16"/>
    <cellStyle name="40 % – Zvýraznění1 2" xfId="17"/>
    <cellStyle name="40 % – Zvýraznění1 3" xfId="18"/>
    <cellStyle name="40 % – Zvýraznění2 2" xfId="19"/>
    <cellStyle name="40 % – Zvýraznění2 3" xfId="20"/>
    <cellStyle name="40 % – Zvýraznění3 2" xfId="21"/>
    <cellStyle name="40 % – Zvýraznění3 3" xfId="22"/>
    <cellStyle name="40 % – Zvýraznění4 2" xfId="23"/>
    <cellStyle name="40 % – Zvýraznění4 3" xfId="24"/>
    <cellStyle name="40 % – Zvýraznění5 2" xfId="25"/>
    <cellStyle name="40 % – Zvýraznění5 3" xfId="26"/>
    <cellStyle name="40 % – Zvýraznění6 2" xfId="27"/>
    <cellStyle name="40 % – Zvýraznění6 3" xfId="28"/>
    <cellStyle name="60 % – Zvýraznění1 2" xfId="29"/>
    <cellStyle name="60 % – Zvýraznění1 3" xfId="30"/>
    <cellStyle name="60 % – Zvýraznění2 2" xfId="31"/>
    <cellStyle name="60 % – Zvýraznění2 3" xfId="32"/>
    <cellStyle name="60 % – Zvýraznění3 2" xfId="33"/>
    <cellStyle name="60 % – Zvýraznění3 3" xfId="34"/>
    <cellStyle name="60 % – Zvýraznění4 2" xfId="35"/>
    <cellStyle name="60 % – Zvýraznění4 3" xfId="36"/>
    <cellStyle name="60 % – Zvýraznění5 2" xfId="37"/>
    <cellStyle name="60 % – Zvýraznění5 3" xfId="38"/>
    <cellStyle name="60 % – Zvýraznění6 2" xfId="39"/>
    <cellStyle name="60 % – Zvýraznění6 3" xfId="40"/>
    <cellStyle name="Celkem 2" xfId="41"/>
    <cellStyle name="Celkem 3" xfId="42"/>
    <cellStyle name="Čárka 2" xfId="43"/>
    <cellStyle name="čárky 2" xfId="44"/>
    <cellStyle name="čárky 2 2" xfId="45"/>
    <cellStyle name="čárky 3" xfId="46"/>
    <cellStyle name="čárky 3 2" xfId="47"/>
    <cellStyle name="čárky 3 3" xfId="48"/>
    <cellStyle name="Chybně 2" xfId="49"/>
    <cellStyle name="Chybně 3" xfId="50"/>
    <cellStyle name="Kontrolní buňka 2" xfId="51"/>
    <cellStyle name="Kontrolní buňka 3" xfId="52"/>
    <cellStyle name="Nadpis 1 2" xfId="53"/>
    <cellStyle name="Nadpis 1 3" xfId="54"/>
    <cellStyle name="Nadpis 2 2" xfId="55"/>
    <cellStyle name="Nadpis 2 3" xfId="56"/>
    <cellStyle name="Nadpis 3 2" xfId="57"/>
    <cellStyle name="Nadpis 3 3" xfId="58"/>
    <cellStyle name="Nadpis 4 2" xfId="59"/>
    <cellStyle name="Nadpis 4 3" xfId="60"/>
    <cellStyle name="Název 2" xfId="61"/>
    <cellStyle name="Název 3" xfId="62"/>
    <cellStyle name="Neutrální 2" xfId="63"/>
    <cellStyle name="Neutrální 3" xfId="64"/>
    <cellStyle name="Normální" xfId="0" builtinId="0"/>
    <cellStyle name="Normální 10" xfId="65"/>
    <cellStyle name="Normální 11" xfId="66"/>
    <cellStyle name="Normální 12" xfId="67"/>
    <cellStyle name="Normální 13" xfId="68"/>
    <cellStyle name="Normální 14" xfId="69"/>
    <cellStyle name="Normální 15" xfId="70"/>
    <cellStyle name="Normální 16" xfId="71"/>
    <cellStyle name="normální 2" xfId="1"/>
    <cellStyle name="normální 2 2" xfId="72"/>
    <cellStyle name="Normální 22" xfId="73"/>
    <cellStyle name="Normální 3" xfId="74"/>
    <cellStyle name="Normální 3 2" xfId="75"/>
    <cellStyle name="Normální 4" xfId="76"/>
    <cellStyle name="Normální 4 2" xfId="77"/>
    <cellStyle name="Normální 4 2 2" xfId="78"/>
    <cellStyle name="Normální 5" xfId="79"/>
    <cellStyle name="Normální 5 2" xfId="80"/>
    <cellStyle name="Normální 5 2 2" xfId="81"/>
    <cellStyle name="Normální 5 3" xfId="82"/>
    <cellStyle name="Normální 6" xfId="83"/>
    <cellStyle name="Normální 7" xfId="84"/>
    <cellStyle name="Normální 8" xfId="85"/>
    <cellStyle name="Normální 9" xfId="86"/>
    <cellStyle name="normální_2. Rozpočet 2007 - tabulky" xfId="3"/>
    <cellStyle name="normální_Rozpis výdajů 03 bez PO 2 2" xfId="2"/>
    <cellStyle name="normální_Rozpis výdajů 03 bez PO_04 - OSMTVS" xfId="4"/>
    <cellStyle name="normální_Rozpis výdajů 03 bez PO_UR 2008 1-168 tisk" xfId="87"/>
    <cellStyle name="Poznámka 2" xfId="88"/>
    <cellStyle name="Poznámka 3" xfId="89"/>
    <cellStyle name="Poznámka 4" xfId="90"/>
    <cellStyle name="Propojená buňka 2" xfId="91"/>
    <cellStyle name="Propojená buňka 3" xfId="92"/>
    <cellStyle name="S8M1" xfId="93"/>
    <cellStyle name="Správně 2" xfId="94"/>
    <cellStyle name="Správně 3" xfId="95"/>
    <cellStyle name="Text upozornění 2" xfId="96"/>
    <cellStyle name="Text upozornění 3" xfId="97"/>
    <cellStyle name="Vstup 2" xfId="98"/>
    <cellStyle name="Vstup 3" xfId="99"/>
    <cellStyle name="Výpočet 2" xfId="100"/>
    <cellStyle name="Výpočet 3" xfId="101"/>
    <cellStyle name="Výstup 2" xfId="102"/>
    <cellStyle name="Výstup 3" xfId="103"/>
    <cellStyle name="Vysvětlující text 2" xfId="104"/>
    <cellStyle name="Vysvětlující text 3" xfId="105"/>
    <cellStyle name="Zvýraznění 1 2" xfId="106"/>
    <cellStyle name="Zvýraznění 1 3" xfId="107"/>
    <cellStyle name="Zvýraznění 2 2" xfId="108"/>
    <cellStyle name="Zvýraznění 2 3" xfId="109"/>
    <cellStyle name="Zvýraznění 3 2" xfId="110"/>
    <cellStyle name="Zvýraznění 3 3" xfId="111"/>
    <cellStyle name="Zvýraznění 4 2" xfId="112"/>
    <cellStyle name="Zvýraznění 4 3" xfId="113"/>
    <cellStyle name="Zvýraznění 5 2" xfId="114"/>
    <cellStyle name="Zvýraznění 5 3" xfId="115"/>
    <cellStyle name="Zvýraznění 6 2" xfId="116"/>
    <cellStyle name="Zvýraznění 6 3" xfId="1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kumenty\Rozpo&#269;et\rozpo&#269;tov&#225;%20opat&#345;en&#237;\R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 refreshError="1"/>
      <sheetData sheetId="1" refreshError="1">
        <row r="405">
          <cell r="F405">
            <v>26133.07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view="pageLayout" zoomScaleNormal="100" workbookViewId="0">
      <selection activeCell="I2" sqref="I2"/>
    </sheetView>
  </sheetViews>
  <sheetFormatPr defaultRowHeight="15" x14ac:dyDescent="0.25"/>
  <cols>
    <col min="1" max="1" width="3.140625" customWidth="1"/>
    <col min="2" max="2" width="10.140625" customWidth="1"/>
    <col min="3" max="4" width="4.7109375" customWidth="1"/>
    <col min="5" max="5" width="9" customWidth="1"/>
    <col min="6" max="6" width="46.7109375" customWidth="1"/>
    <col min="7" max="9" width="9.7109375" customWidth="1"/>
    <col min="10" max="10" width="10.85546875" customWidth="1"/>
  </cols>
  <sheetData>
    <row r="1" spans="1:10" ht="15.75" customHeight="1" x14ac:dyDescent="0.25">
      <c r="C1" s="129" t="s">
        <v>9</v>
      </c>
      <c r="D1" s="129"/>
      <c r="E1" s="129"/>
      <c r="F1" s="129"/>
      <c r="G1" s="129"/>
    </row>
    <row r="2" spans="1:10" ht="15.75" customHeight="1" x14ac:dyDescent="0.25">
      <c r="C2" s="129"/>
      <c r="D2" s="129"/>
      <c r="E2" s="129"/>
      <c r="F2" s="129"/>
      <c r="G2" s="129"/>
    </row>
    <row r="3" spans="1:10" ht="15.75" customHeight="1" x14ac:dyDescent="0.25">
      <c r="C3" s="129"/>
      <c r="D3" s="129"/>
      <c r="E3" s="129"/>
      <c r="F3" s="129"/>
      <c r="G3" s="129"/>
      <c r="H3" s="7"/>
      <c r="I3" s="7"/>
      <c r="J3" s="7"/>
    </row>
    <row r="4" spans="1:10" ht="15.75" x14ac:dyDescent="0.25">
      <c r="A4" s="134"/>
      <c r="B4" s="134"/>
      <c r="C4" s="134"/>
      <c r="D4" s="134"/>
      <c r="E4" s="134"/>
      <c r="F4" s="134"/>
      <c r="G4" s="134"/>
      <c r="H4" s="134"/>
      <c r="I4" s="134"/>
    </row>
    <row r="5" spans="1:10" ht="15.75" customHeight="1" x14ac:dyDescent="0.25">
      <c r="C5" s="1"/>
      <c r="D5" s="1"/>
      <c r="E5" s="1"/>
      <c r="F5" s="135" t="s">
        <v>102</v>
      </c>
      <c r="G5" s="136"/>
      <c r="H5" s="127"/>
    </row>
    <row r="6" spans="1:10" ht="15.75" x14ac:dyDescent="0.25">
      <c r="C6" s="1"/>
      <c r="D6" s="1"/>
      <c r="E6" s="1"/>
      <c r="F6" s="128"/>
      <c r="G6" s="128"/>
      <c r="H6" s="128"/>
    </row>
    <row r="7" spans="1:10" ht="15.75" x14ac:dyDescent="0.25">
      <c r="A7" s="2"/>
      <c r="B7" s="2"/>
      <c r="C7" s="3"/>
      <c r="D7" s="3"/>
      <c r="E7" s="3"/>
      <c r="F7" s="137" t="s">
        <v>103</v>
      </c>
      <c r="G7" s="138"/>
      <c r="H7" s="3"/>
    </row>
    <row r="8" spans="1:10" ht="15.75" thickBot="1" x14ac:dyDescent="0.3">
      <c r="A8" s="2"/>
      <c r="B8" s="2"/>
      <c r="C8" s="3"/>
      <c r="D8" s="3"/>
      <c r="E8" s="3"/>
      <c r="F8" s="3"/>
      <c r="G8" s="3"/>
      <c r="H8" s="4"/>
      <c r="I8" s="5"/>
      <c r="J8" s="3"/>
    </row>
    <row r="9" spans="1:10" ht="23.25" thickBot="1" x14ac:dyDescent="0.3">
      <c r="A9" s="8" t="s">
        <v>0</v>
      </c>
      <c r="B9" s="132" t="s">
        <v>1</v>
      </c>
      <c r="C9" s="133"/>
      <c r="D9" s="9" t="s">
        <v>2</v>
      </c>
      <c r="E9" s="10" t="s">
        <v>3</v>
      </c>
      <c r="F9" s="9" t="s">
        <v>4</v>
      </c>
      <c r="G9" s="11" t="s">
        <v>25</v>
      </c>
      <c r="H9" s="12" t="s">
        <v>24</v>
      </c>
      <c r="I9" s="13" t="s">
        <v>26</v>
      </c>
    </row>
    <row r="10" spans="1:10" ht="15.75" thickBot="1" x14ac:dyDescent="0.3">
      <c r="A10" s="6" t="s">
        <v>10</v>
      </c>
      <c r="B10" s="130" t="s">
        <v>5</v>
      </c>
      <c r="C10" s="131"/>
      <c r="D10" s="25" t="s">
        <v>5</v>
      </c>
      <c r="E10" s="28" t="s">
        <v>5</v>
      </c>
      <c r="F10" s="35" t="s">
        <v>6</v>
      </c>
      <c r="G10" s="43">
        <f>G11+G21+G23+G25+G27+G29</f>
        <v>15030</v>
      </c>
      <c r="H10" s="43">
        <f>SUM(H11,H13,H15,H17,H19,H21,H23,H25,H27,H29)</f>
        <v>0</v>
      </c>
      <c r="I10" s="43">
        <f>SUM(I11,I13,I15,I17,I19,I21,I23,I25,I27,I29)</f>
        <v>15030</v>
      </c>
    </row>
    <row r="11" spans="1:10" x14ac:dyDescent="0.25">
      <c r="A11" s="14" t="s">
        <v>10</v>
      </c>
      <c r="B11" s="18" t="s">
        <v>11</v>
      </c>
      <c r="C11" s="22" t="s">
        <v>7</v>
      </c>
      <c r="D11" s="26" t="s">
        <v>5</v>
      </c>
      <c r="E11" s="29" t="s">
        <v>5</v>
      </c>
      <c r="F11" s="36" t="s">
        <v>12</v>
      </c>
      <c r="G11" s="83">
        <f>G12</f>
        <v>3800</v>
      </c>
      <c r="H11" s="68">
        <v>-3800</v>
      </c>
      <c r="I11" s="85">
        <v>0</v>
      </c>
    </row>
    <row r="12" spans="1:10" ht="15.75" thickBot="1" x14ac:dyDescent="0.3">
      <c r="A12" s="15"/>
      <c r="B12" s="19"/>
      <c r="C12" s="23"/>
      <c r="D12" s="27">
        <v>4349</v>
      </c>
      <c r="E12" s="30">
        <v>5222</v>
      </c>
      <c r="F12" s="37" t="s">
        <v>13</v>
      </c>
      <c r="G12" s="84">
        <v>3800</v>
      </c>
      <c r="H12" s="45">
        <v>-3800</v>
      </c>
      <c r="I12" s="86">
        <v>0</v>
      </c>
    </row>
    <row r="13" spans="1:10" x14ac:dyDescent="0.25">
      <c r="A13" s="47" t="s">
        <v>10</v>
      </c>
      <c r="B13" s="53" t="s">
        <v>27</v>
      </c>
      <c r="C13" s="57" t="s">
        <v>7</v>
      </c>
      <c r="D13" s="48" t="s">
        <v>5</v>
      </c>
      <c r="E13" s="48" t="s">
        <v>5</v>
      </c>
      <c r="F13" s="70" t="s">
        <v>28</v>
      </c>
      <c r="G13" s="68">
        <v>0</v>
      </c>
      <c r="H13" s="68">
        <v>2035</v>
      </c>
      <c r="I13" s="71">
        <v>2035</v>
      </c>
    </row>
    <row r="14" spans="1:10" ht="15.75" thickBot="1" x14ac:dyDescent="0.3">
      <c r="A14" s="49"/>
      <c r="B14" s="56"/>
      <c r="C14" s="58"/>
      <c r="D14" s="50">
        <v>4349</v>
      </c>
      <c r="E14" s="50">
        <v>5229</v>
      </c>
      <c r="F14" s="72" t="s">
        <v>29</v>
      </c>
      <c r="G14" s="73">
        <v>0</v>
      </c>
      <c r="H14" s="73">
        <v>2035</v>
      </c>
      <c r="I14" s="74">
        <v>2035</v>
      </c>
    </row>
    <row r="15" spans="1:10" x14ac:dyDescent="0.25">
      <c r="A15" s="47" t="s">
        <v>10</v>
      </c>
      <c r="B15" s="53" t="s">
        <v>30</v>
      </c>
      <c r="C15" s="59" t="s">
        <v>7</v>
      </c>
      <c r="D15" s="48" t="s">
        <v>5</v>
      </c>
      <c r="E15" s="48" t="s">
        <v>5</v>
      </c>
      <c r="F15" s="70" t="s">
        <v>31</v>
      </c>
      <c r="G15" s="68">
        <v>0</v>
      </c>
      <c r="H15" s="68">
        <v>1415</v>
      </c>
      <c r="I15" s="71">
        <f t="shared" ref="I15:I20" si="0">G15+H15</f>
        <v>1415</v>
      </c>
    </row>
    <row r="16" spans="1:10" ht="15.75" thickBot="1" x14ac:dyDescent="0.3">
      <c r="A16" s="49"/>
      <c r="B16" s="56"/>
      <c r="C16" s="58"/>
      <c r="D16" s="50">
        <v>4349</v>
      </c>
      <c r="E16" s="50">
        <v>5222</v>
      </c>
      <c r="F16" s="72" t="s">
        <v>13</v>
      </c>
      <c r="G16" s="73">
        <v>0</v>
      </c>
      <c r="H16" s="75">
        <v>1415</v>
      </c>
      <c r="I16" s="76">
        <f>G16+H16</f>
        <v>1415</v>
      </c>
    </row>
    <row r="17" spans="1:9" x14ac:dyDescent="0.25">
      <c r="A17" s="51" t="s">
        <v>10</v>
      </c>
      <c r="B17" s="53" t="s">
        <v>32</v>
      </c>
      <c r="C17" s="60" t="s">
        <v>7</v>
      </c>
      <c r="D17" s="52" t="s">
        <v>5</v>
      </c>
      <c r="E17" s="52" t="s">
        <v>5</v>
      </c>
      <c r="F17" s="77" t="s">
        <v>33</v>
      </c>
      <c r="G17" s="68">
        <v>0</v>
      </c>
      <c r="H17" s="68">
        <v>300</v>
      </c>
      <c r="I17" s="78">
        <f t="shared" si="0"/>
        <v>300</v>
      </c>
    </row>
    <row r="18" spans="1:9" ht="15.75" thickBot="1" x14ac:dyDescent="0.3">
      <c r="A18" s="49"/>
      <c r="B18" s="56"/>
      <c r="C18" s="58"/>
      <c r="D18" s="50">
        <v>4349</v>
      </c>
      <c r="E18" s="50">
        <v>5229</v>
      </c>
      <c r="F18" s="72" t="s">
        <v>29</v>
      </c>
      <c r="G18" s="46">
        <v>0</v>
      </c>
      <c r="H18" s="46">
        <v>300</v>
      </c>
      <c r="I18" s="79">
        <f t="shared" si="0"/>
        <v>300</v>
      </c>
    </row>
    <row r="19" spans="1:9" x14ac:dyDescent="0.25">
      <c r="A19" s="87"/>
      <c r="B19" s="53" t="s">
        <v>34</v>
      </c>
      <c r="C19" s="57" t="s">
        <v>7</v>
      </c>
      <c r="D19" s="48" t="s">
        <v>5</v>
      </c>
      <c r="E19" s="48" t="s">
        <v>5</v>
      </c>
      <c r="F19" s="70" t="s">
        <v>35</v>
      </c>
      <c r="G19" s="68">
        <v>0</v>
      </c>
      <c r="H19" s="68">
        <v>50</v>
      </c>
      <c r="I19" s="71">
        <f t="shared" si="0"/>
        <v>50</v>
      </c>
    </row>
    <row r="20" spans="1:9" ht="15.75" thickBot="1" x14ac:dyDescent="0.3">
      <c r="A20" s="88"/>
      <c r="B20" s="54"/>
      <c r="C20" s="61"/>
      <c r="D20" s="55">
        <v>4349</v>
      </c>
      <c r="E20" s="80">
        <v>5221</v>
      </c>
      <c r="F20" s="81" t="s">
        <v>36</v>
      </c>
      <c r="G20" s="45">
        <v>0</v>
      </c>
      <c r="H20" s="45">
        <v>50</v>
      </c>
      <c r="I20" s="82">
        <f t="shared" si="0"/>
        <v>50</v>
      </c>
    </row>
    <row r="21" spans="1:9" x14ac:dyDescent="0.25">
      <c r="A21" s="62" t="s">
        <v>10</v>
      </c>
      <c r="B21" s="63" t="s">
        <v>14</v>
      </c>
      <c r="C21" s="64" t="s">
        <v>7</v>
      </c>
      <c r="D21" s="65" t="s">
        <v>5</v>
      </c>
      <c r="E21" s="66" t="s">
        <v>5</v>
      </c>
      <c r="F21" s="67" t="s">
        <v>15</v>
      </c>
      <c r="G21" s="68">
        <f>G22</f>
        <v>80</v>
      </c>
      <c r="H21" s="68">
        <v>0</v>
      </c>
      <c r="I21" s="71">
        <f>I22</f>
        <v>80</v>
      </c>
    </row>
    <row r="22" spans="1:9" ht="15.75" thickBot="1" x14ac:dyDescent="0.3">
      <c r="A22" s="17"/>
      <c r="B22" s="21"/>
      <c r="C22" s="24"/>
      <c r="D22" s="27">
        <v>4349</v>
      </c>
      <c r="E22" s="30">
        <v>5222</v>
      </c>
      <c r="F22" s="37" t="s">
        <v>13</v>
      </c>
      <c r="G22" s="45">
        <v>80</v>
      </c>
      <c r="H22" s="45">
        <v>0</v>
      </c>
      <c r="I22" s="82">
        <v>80</v>
      </c>
    </row>
    <row r="23" spans="1:9" ht="33.75" x14ac:dyDescent="0.25">
      <c r="A23" s="16" t="s">
        <v>10</v>
      </c>
      <c r="B23" s="20" t="s">
        <v>16</v>
      </c>
      <c r="C23" s="22" t="s">
        <v>7</v>
      </c>
      <c r="D23" s="26" t="s">
        <v>5</v>
      </c>
      <c r="E23" s="31" t="s">
        <v>5</v>
      </c>
      <c r="F23" s="39" t="s">
        <v>17</v>
      </c>
      <c r="G23" s="44">
        <f>G24</f>
        <v>1000</v>
      </c>
      <c r="H23" s="44">
        <v>0</v>
      </c>
      <c r="I23" s="89">
        <f>I24</f>
        <v>1000</v>
      </c>
    </row>
    <row r="24" spans="1:9" ht="15.75" thickBot="1" x14ac:dyDescent="0.3">
      <c r="A24" s="17"/>
      <c r="B24" s="21"/>
      <c r="C24" s="24"/>
      <c r="D24" s="27">
        <v>4359</v>
      </c>
      <c r="E24" s="30">
        <v>5222</v>
      </c>
      <c r="F24" s="37" t="s">
        <v>13</v>
      </c>
      <c r="G24" s="45">
        <v>1000</v>
      </c>
      <c r="H24" s="45">
        <v>0</v>
      </c>
      <c r="I24" s="82">
        <v>1000</v>
      </c>
    </row>
    <row r="25" spans="1:9" x14ac:dyDescent="0.25">
      <c r="A25" s="16" t="s">
        <v>10</v>
      </c>
      <c r="B25" s="20" t="s">
        <v>18</v>
      </c>
      <c r="C25" s="22" t="s">
        <v>7</v>
      </c>
      <c r="D25" s="26" t="s">
        <v>5</v>
      </c>
      <c r="E25" s="32" t="s">
        <v>5</v>
      </c>
      <c r="F25" s="40" t="s">
        <v>19</v>
      </c>
      <c r="G25" s="44">
        <f>G26</f>
        <v>10000</v>
      </c>
      <c r="H25" s="44">
        <v>0</v>
      </c>
      <c r="I25" s="89">
        <f>I26</f>
        <v>10000</v>
      </c>
    </row>
    <row r="26" spans="1:9" ht="15.75" thickBot="1" x14ac:dyDescent="0.3">
      <c r="A26" s="17"/>
      <c r="B26" s="21"/>
      <c r="C26" s="24"/>
      <c r="D26" s="27">
        <v>4359</v>
      </c>
      <c r="E26" s="33">
        <v>5901</v>
      </c>
      <c r="F26" s="41" t="s">
        <v>8</v>
      </c>
      <c r="G26" s="45">
        <v>10000</v>
      </c>
      <c r="H26" s="45">
        <v>0</v>
      </c>
      <c r="I26" s="82">
        <v>10000</v>
      </c>
    </row>
    <row r="27" spans="1:9" x14ac:dyDescent="0.25">
      <c r="A27" s="16" t="s">
        <v>10</v>
      </c>
      <c r="B27" s="20" t="s">
        <v>20</v>
      </c>
      <c r="C27" s="22" t="s">
        <v>7</v>
      </c>
      <c r="D27" s="26" t="s">
        <v>5</v>
      </c>
      <c r="E27" s="31" t="s">
        <v>5</v>
      </c>
      <c r="F27" s="38" t="s">
        <v>21</v>
      </c>
      <c r="G27" s="44">
        <f>G28</f>
        <v>80</v>
      </c>
      <c r="H27" s="44">
        <v>0</v>
      </c>
      <c r="I27" s="89">
        <f>I28</f>
        <v>80</v>
      </c>
    </row>
    <row r="28" spans="1:9" ht="15.75" thickBot="1" x14ac:dyDescent="0.3">
      <c r="A28" s="17"/>
      <c r="B28" s="21"/>
      <c r="C28" s="24"/>
      <c r="D28" s="27">
        <v>4379</v>
      </c>
      <c r="E28" s="34">
        <v>5222</v>
      </c>
      <c r="F28" s="37" t="s">
        <v>13</v>
      </c>
      <c r="G28" s="46">
        <v>80</v>
      </c>
      <c r="H28" s="46">
        <v>0</v>
      </c>
      <c r="I28" s="79">
        <v>80</v>
      </c>
    </row>
    <row r="29" spans="1:9" x14ac:dyDescent="0.25">
      <c r="A29" s="16" t="s">
        <v>10</v>
      </c>
      <c r="B29" s="20" t="s">
        <v>22</v>
      </c>
      <c r="C29" s="22" t="s">
        <v>7</v>
      </c>
      <c r="D29" s="26" t="s">
        <v>5</v>
      </c>
      <c r="E29" s="31" t="s">
        <v>5</v>
      </c>
      <c r="F29" s="38" t="s">
        <v>23</v>
      </c>
      <c r="G29" s="44">
        <f>G30</f>
        <v>70</v>
      </c>
      <c r="H29" s="44">
        <v>0</v>
      </c>
      <c r="I29" s="89">
        <f>I30</f>
        <v>70</v>
      </c>
    </row>
    <row r="30" spans="1:9" ht="15.75" thickBot="1" x14ac:dyDescent="0.3">
      <c r="A30" s="17"/>
      <c r="B30" s="21"/>
      <c r="C30" s="24"/>
      <c r="D30" s="27">
        <v>4349</v>
      </c>
      <c r="E30" s="30">
        <v>5222</v>
      </c>
      <c r="F30" s="42" t="s">
        <v>13</v>
      </c>
      <c r="G30" s="69">
        <v>70</v>
      </c>
      <c r="H30" s="69">
        <v>0</v>
      </c>
      <c r="I30" s="90">
        <v>70</v>
      </c>
    </row>
  </sheetData>
  <mergeCells count="6">
    <mergeCell ref="C1:G3"/>
    <mergeCell ref="B10:C10"/>
    <mergeCell ref="B9:C9"/>
    <mergeCell ref="A4:I4"/>
    <mergeCell ref="F5:G5"/>
    <mergeCell ref="F7:G7"/>
  </mergeCells>
  <pageMargins left="0.7" right="0.7" top="0.78740157499999996" bottom="0.78740157499999996" header="0.3" footer="0.3"/>
  <pageSetup paperSize="9" scale="81" orientation="portrait" r:id="rId1"/>
  <headerFooter>
    <oddHeader xml:space="preserve">&amp;R 019_P01_ZR_RO_5_18_tabulky.xls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view="pageLayout" zoomScaleNormal="100" workbookViewId="0">
      <selection activeCell="A46" sqref="A46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</cols>
  <sheetData>
    <row r="1" spans="1:5" ht="15.75" thickBot="1" x14ac:dyDescent="0.3">
      <c r="A1" s="139" t="s">
        <v>37</v>
      </c>
      <c r="B1" s="139"/>
      <c r="C1" s="91"/>
      <c r="D1" s="91"/>
      <c r="E1" s="92" t="s">
        <v>38</v>
      </c>
    </row>
    <row r="2" spans="1:5" ht="24.75" thickBot="1" x14ac:dyDescent="0.3">
      <c r="A2" s="93" t="s">
        <v>39</v>
      </c>
      <c r="B2" s="94" t="s">
        <v>40</v>
      </c>
      <c r="C2" s="95" t="s">
        <v>25</v>
      </c>
      <c r="D2" s="95" t="s">
        <v>24</v>
      </c>
      <c r="E2" s="95" t="s">
        <v>42</v>
      </c>
    </row>
    <row r="3" spans="1:5" ht="28.5" x14ac:dyDescent="0.25">
      <c r="A3" s="96" t="s">
        <v>43</v>
      </c>
      <c r="B3" s="97" t="s">
        <v>44</v>
      </c>
      <c r="C3" s="98">
        <f>C4+C5+C6</f>
        <v>3035587.23</v>
      </c>
      <c r="D3" s="98">
        <f>D4+D5+D6</f>
        <v>0</v>
      </c>
      <c r="E3" s="99">
        <f t="shared" ref="E3:E24" si="0">C3+D3</f>
        <v>3035587.23</v>
      </c>
    </row>
    <row r="4" spans="1:5" x14ac:dyDescent="0.25">
      <c r="A4" s="100" t="s">
        <v>45</v>
      </c>
      <c r="B4" s="101" t="s">
        <v>46</v>
      </c>
      <c r="C4" s="102">
        <v>2960700</v>
      </c>
      <c r="D4" s="103">
        <v>0</v>
      </c>
      <c r="E4" s="104">
        <f t="shared" si="0"/>
        <v>2960700</v>
      </c>
    </row>
    <row r="5" spans="1:5" x14ac:dyDescent="0.25">
      <c r="A5" s="100" t="s">
        <v>47</v>
      </c>
      <c r="B5" s="101" t="s">
        <v>48</v>
      </c>
      <c r="C5" s="102">
        <v>74887.23</v>
      </c>
      <c r="D5" s="105">
        <v>0</v>
      </c>
      <c r="E5" s="104">
        <f t="shared" si="0"/>
        <v>74887.23</v>
      </c>
    </row>
    <row r="6" spans="1:5" x14ac:dyDescent="0.25">
      <c r="A6" s="100" t="s">
        <v>49</v>
      </c>
      <c r="B6" s="101" t="s">
        <v>50</v>
      </c>
      <c r="C6" s="102">
        <v>0</v>
      </c>
      <c r="D6" s="102">
        <v>0</v>
      </c>
      <c r="E6" s="104">
        <f t="shared" si="0"/>
        <v>0</v>
      </c>
    </row>
    <row r="7" spans="1:5" x14ac:dyDescent="0.25">
      <c r="A7" s="106" t="s">
        <v>51</v>
      </c>
      <c r="B7" s="101" t="s">
        <v>52</v>
      </c>
      <c r="C7" s="107">
        <f>C8+C14</f>
        <v>97103.26999999999</v>
      </c>
      <c r="D7" s="107">
        <v>0</v>
      </c>
      <c r="E7" s="108">
        <f t="shared" si="0"/>
        <v>97103.26999999999</v>
      </c>
    </row>
    <row r="8" spans="1:5" x14ac:dyDescent="0.25">
      <c r="A8" s="100" t="s">
        <v>53</v>
      </c>
      <c r="B8" s="101" t="s">
        <v>54</v>
      </c>
      <c r="C8" s="102">
        <f>C9+C10+C12+C13+C11</f>
        <v>97103.26999999999</v>
      </c>
      <c r="D8" s="102">
        <v>0</v>
      </c>
      <c r="E8" s="109">
        <f t="shared" si="0"/>
        <v>97103.26999999999</v>
      </c>
    </row>
    <row r="9" spans="1:5" x14ac:dyDescent="0.25">
      <c r="A9" s="100" t="s">
        <v>55</v>
      </c>
      <c r="B9" s="101" t="s">
        <v>56</v>
      </c>
      <c r="C9" s="102">
        <v>70970.2</v>
      </c>
      <c r="D9" s="102">
        <v>0</v>
      </c>
      <c r="E9" s="109">
        <f t="shared" si="0"/>
        <v>70970.2</v>
      </c>
    </row>
    <row r="10" spans="1:5" ht="30" x14ac:dyDescent="0.25">
      <c r="A10" s="100" t="s">
        <v>57</v>
      </c>
      <c r="B10" s="101" t="s">
        <v>54</v>
      </c>
      <c r="C10" s="102">
        <v>0</v>
      </c>
      <c r="D10" s="102">
        <v>0</v>
      </c>
      <c r="E10" s="109">
        <f t="shared" si="0"/>
        <v>0</v>
      </c>
    </row>
    <row r="11" spans="1:5" x14ac:dyDescent="0.25">
      <c r="A11" s="100" t="s">
        <v>58</v>
      </c>
      <c r="B11" s="101">
        <v>4123</v>
      </c>
      <c r="C11" s="102">
        <v>0</v>
      </c>
      <c r="D11" s="102">
        <v>0</v>
      </c>
      <c r="E11" s="109">
        <f>SUM(C11:D11)</f>
        <v>0</v>
      </c>
    </row>
    <row r="12" spans="1:5" x14ac:dyDescent="0.25">
      <c r="A12" s="100" t="s">
        <v>59</v>
      </c>
      <c r="B12" s="101" t="s">
        <v>60</v>
      </c>
      <c r="C12" s="102">
        <v>0</v>
      </c>
      <c r="D12" s="102">
        <v>0</v>
      </c>
      <c r="E12" s="109">
        <f>SUM(C12:D12)</f>
        <v>0</v>
      </c>
    </row>
    <row r="13" spans="1:5" x14ac:dyDescent="0.25">
      <c r="A13" s="100" t="s">
        <v>61</v>
      </c>
      <c r="B13" s="101">
        <v>4121</v>
      </c>
      <c r="C13" s="102">
        <f>[1]příjmy!$F$405</f>
        <v>26133.07</v>
      </c>
      <c r="D13" s="102">
        <v>0</v>
      </c>
      <c r="E13" s="109">
        <f>SUM(C13:D13)</f>
        <v>26133.07</v>
      </c>
    </row>
    <row r="14" spans="1:5" x14ac:dyDescent="0.25">
      <c r="A14" s="100" t="s">
        <v>62</v>
      </c>
      <c r="B14" s="101" t="s">
        <v>63</v>
      </c>
      <c r="C14" s="102">
        <f>C15+C16+C17+C18</f>
        <v>0</v>
      </c>
      <c r="D14" s="102">
        <v>0</v>
      </c>
      <c r="E14" s="109">
        <f t="shared" si="0"/>
        <v>0</v>
      </c>
    </row>
    <row r="15" spans="1:5" x14ac:dyDescent="0.25">
      <c r="A15" s="100" t="s">
        <v>64</v>
      </c>
      <c r="B15" s="101" t="s">
        <v>65</v>
      </c>
      <c r="C15" s="102">
        <v>0</v>
      </c>
      <c r="D15" s="102">
        <v>0</v>
      </c>
      <c r="E15" s="109">
        <f t="shared" si="0"/>
        <v>0</v>
      </c>
    </row>
    <row r="16" spans="1:5" x14ac:dyDescent="0.25">
      <c r="A16" s="100" t="s">
        <v>66</v>
      </c>
      <c r="B16" s="101">
        <v>4223</v>
      </c>
      <c r="C16" s="102">
        <v>0</v>
      </c>
      <c r="D16" s="102">
        <v>0</v>
      </c>
      <c r="E16" s="109">
        <f>SUM(C16:D16)</f>
        <v>0</v>
      </c>
    </row>
    <row r="17" spans="1:5" x14ac:dyDescent="0.25">
      <c r="A17" s="100" t="s">
        <v>67</v>
      </c>
      <c r="B17" s="101" t="s">
        <v>68</v>
      </c>
      <c r="C17" s="102">
        <v>0</v>
      </c>
      <c r="D17" s="102">
        <v>0</v>
      </c>
      <c r="E17" s="109">
        <f>SUM(C17:D17)</f>
        <v>0</v>
      </c>
    </row>
    <row r="18" spans="1:5" x14ac:dyDescent="0.25">
      <c r="A18" s="100" t="s">
        <v>69</v>
      </c>
      <c r="B18" s="101">
        <v>4221</v>
      </c>
      <c r="C18" s="102">
        <v>0</v>
      </c>
      <c r="D18" s="102">
        <v>0</v>
      </c>
      <c r="E18" s="109">
        <f>SUM(C18:D18)</f>
        <v>0</v>
      </c>
    </row>
    <row r="19" spans="1:5" ht="28.5" x14ac:dyDescent="0.25">
      <c r="A19" s="106" t="s">
        <v>70</v>
      </c>
      <c r="B19" s="110" t="s">
        <v>71</v>
      </c>
      <c r="C19" s="107">
        <f>C3+C7</f>
        <v>3132690.5</v>
      </c>
      <c r="D19" s="107">
        <f>D3+D7</f>
        <v>0</v>
      </c>
      <c r="E19" s="108">
        <f t="shared" si="0"/>
        <v>3132690.5</v>
      </c>
    </row>
    <row r="20" spans="1:5" x14ac:dyDescent="0.25">
      <c r="A20" s="106" t="s">
        <v>72</v>
      </c>
      <c r="B20" s="110" t="s">
        <v>73</v>
      </c>
      <c r="C20" s="107">
        <f>SUM(C21:C23)</f>
        <v>-96875</v>
      </c>
      <c r="D20" s="107">
        <f>SUM(D21:D23)</f>
        <v>0</v>
      </c>
      <c r="E20" s="108">
        <f t="shared" si="0"/>
        <v>-96875</v>
      </c>
    </row>
    <row r="21" spans="1:5" x14ac:dyDescent="0.25">
      <c r="A21" s="100" t="s">
        <v>74</v>
      </c>
      <c r="B21" s="101" t="s">
        <v>75</v>
      </c>
      <c r="C21" s="102">
        <v>0</v>
      </c>
      <c r="D21" s="102">
        <v>0</v>
      </c>
      <c r="E21" s="109">
        <f t="shared" si="0"/>
        <v>0</v>
      </c>
    </row>
    <row r="22" spans="1:5" x14ac:dyDescent="0.25">
      <c r="A22" s="100" t="s">
        <v>76</v>
      </c>
      <c r="B22" s="101">
        <v>8115</v>
      </c>
      <c r="C22" s="102">
        <v>0</v>
      </c>
      <c r="D22" s="102">
        <v>0</v>
      </c>
      <c r="E22" s="109">
        <f>SUM(C22:D22)</f>
        <v>0</v>
      </c>
    </row>
    <row r="23" spans="1:5" ht="15.75" thickBot="1" x14ac:dyDescent="0.3">
      <c r="A23" s="111" t="s">
        <v>77</v>
      </c>
      <c r="B23" s="112">
        <v>-8124</v>
      </c>
      <c r="C23" s="113">
        <v>-96875</v>
      </c>
      <c r="D23" s="113">
        <v>0</v>
      </c>
      <c r="E23" s="114">
        <f>C23+D23</f>
        <v>-96875</v>
      </c>
    </row>
    <row r="24" spans="1:5" ht="15.75" thickBot="1" x14ac:dyDescent="0.3">
      <c r="A24" s="115" t="s">
        <v>78</v>
      </c>
      <c r="B24" s="116"/>
      <c r="C24" s="117">
        <f>C3+C7+C20</f>
        <v>3035815.5</v>
      </c>
      <c r="D24" s="117">
        <f>D19+D20</f>
        <v>0</v>
      </c>
      <c r="E24" s="118">
        <f t="shared" si="0"/>
        <v>3035815.5</v>
      </c>
    </row>
    <row r="25" spans="1:5" ht="15.75" thickBot="1" x14ac:dyDescent="0.3">
      <c r="A25" s="139" t="s">
        <v>79</v>
      </c>
      <c r="B25" s="139"/>
      <c r="C25" s="119"/>
      <c r="D25" s="119"/>
      <c r="E25" s="120" t="s">
        <v>38</v>
      </c>
    </row>
    <row r="26" spans="1:5" ht="15.75" thickBot="1" x14ac:dyDescent="0.3">
      <c r="A26" s="93" t="s">
        <v>80</v>
      </c>
      <c r="B26" s="94" t="s">
        <v>3</v>
      </c>
      <c r="C26" s="95" t="s">
        <v>25</v>
      </c>
      <c r="D26" s="95" t="s">
        <v>41</v>
      </c>
      <c r="E26" s="95" t="s">
        <v>42</v>
      </c>
    </row>
    <row r="27" spans="1:5" x14ac:dyDescent="0.25">
      <c r="A27" s="121" t="s">
        <v>81</v>
      </c>
      <c r="B27" s="122" t="s">
        <v>82</v>
      </c>
      <c r="C27" s="105">
        <v>31838.7</v>
      </c>
      <c r="D27" s="105">
        <v>0</v>
      </c>
      <c r="E27" s="123">
        <f>C27+D27</f>
        <v>31838.7</v>
      </c>
    </row>
    <row r="28" spans="1:5" x14ac:dyDescent="0.25">
      <c r="A28" s="124" t="s">
        <v>83</v>
      </c>
      <c r="B28" s="101" t="s">
        <v>82</v>
      </c>
      <c r="C28" s="102">
        <v>293544.42</v>
      </c>
      <c r="D28" s="105">
        <v>0</v>
      </c>
      <c r="E28" s="123">
        <f t="shared" ref="E28:E43" si="1">C28+D28</f>
        <v>293544.42</v>
      </c>
    </row>
    <row r="29" spans="1:5" x14ac:dyDescent="0.25">
      <c r="A29" s="124" t="s">
        <v>84</v>
      </c>
      <c r="B29" s="101" t="s">
        <v>85</v>
      </c>
      <c r="C29" s="102">
        <v>39850</v>
      </c>
      <c r="D29" s="105">
        <v>0</v>
      </c>
      <c r="E29" s="123">
        <f>SUM(C29:D29)</f>
        <v>39850</v>
      </c>
    </row>
    <row r="30" spans="1:5" x14ac:dyDescent="0.25">
      <c r="A30" s="124" t="s">
        <v>86</v>
      </c>
      <c r="B30" s="101" t="s">
        <v>82</v>
      </c>
      <c r="C30" s="102">
        <v>1043445.62</v>
      </c>
      <c r="D30" s="105">
        <v>0</v>
      </c>
      <c r="E30" s="123">
        <f t="shared" si="1"/>
        <v>1043445.62</v>
      </c>
    </row>
    <row r="31" spans="1:5" x14ac:dyDescent="0.25">
      <c r="A31" s="124" t="s">
        <v>87</v>
      </c>
      <c r="B31" s="101" t="s">
        <v>82</v>
      </c>
      <c r="C31" s="102">
        <v>750740.06</v>
      </c>
      <c r="D31" s="105">
        <v>0</v>
      </c>
      <c r="E31" s="123">
        <f t="shared" si="1"/>
        <v>750740.06</v>
      </c>
    </row>
    <row r="32" spans="1:5" x14ac:dyDescent="0.25">
      <c r="A32" s="124" t="s">
        <v>88</v>
      </c>
      <c r="B32" s="101" t="s">
        <v>82</v>
      </c>
      <c r="C32" s="102">
        <v>0</v>
      </c>
      <c r="D32" s="105">
        <v>0</v>
      </c>
      <c r="E32" s="123">
        <f>C32+D32</f>
        <v>0</v>
      </c>
    </row>
    <row r="33" spans="1:5" x14ac:dyDescent="0.25">
      <c r="A33" s="124" t="s">
        <v>89</v>
      </c>
      <c r="B33" s="101" t="s">
        <v>85</v>
      </c>
      <c r="C33" s="102">
        <v>119012.32</v>
      </c>
      <c r="D33" s="105">
        <v>0</v>
      </c>
      <c r="E33" s="123">
        <f t="shared" si="1"/>
        <v>119012.32</v>
      </c>
    </row>
    <row r="34" spans="1:5" x14ac:dyDescent="0.25">
      <c r="A34" s="124" t="s">
        <v>90</v>
      </c>
      <c r="B34" s="101" t="s">
        <v>82</v>
      </c>
      <c r="C34" s="102">
        <v>58150</v>
      </c>
      <c r="D34" s="105">
        <v>0</v>
      </c>
      <c r="E34" s="123">
        <f t="shared" si="1"/>
        <v>58150</v>
      </c>
    </row>
    <row r="35" spans="1:5" x14ac:dyDescent="0.25">
      <c r="A35" s="124" t="s">
        <v>91</v>
      </c>
      <c r="B35" s="101" t="s">
        <v>85</v>
      </c>
      <c r="C35" s="102">
        <v>236397.78</v>
      </c>
      <c r="D35" s="105">
        <v>0</v>
      </c>
      <c r="E35" s="123">
        <f t="shared" si="1"/>
        <v>236397.78</v>
      </c>
    </row>
    <row r="36" spans="1:5" x14ac:dyDescent="0.25">
      <c r="A36" s="124" t="s">
        <v>92</v>
      </c>
      <c r="B36" s="101" t="s">
        <v>93</v>
      </c>
      <c r="C36" s="102">
        <v>0</v>
      </c>
      <c r="D36" s="105">
        <v>0</v>
      </c>
      <c r="E36" s="123">
        <f t="shared" si="1"/>
        <v>0</v>
      </c>
    </row>
    <row r="37" spans="1:5" x14ac:dyDescent="0.25">
      <c r="A37" s="124" t="s">
        <v>94</v>
      </c>
      <c r="B37" s="101" t="s">
        <v>85</v>
      </c>
      <c r="C37" s="102">
        <v>300946.40000000002</v>
      </c>
      <c r="D37" s="105">
        <v>0</v>
      </c>
      <c r="E37" s="123">
        <f t="shared" si="1"/>
        <v>300946.40000000002</v>
      </c>
    </row>
    <row r="38" spans="1:5" x14ac:dyDescent="0.25">
      <c r="A38" s="124" t="s">
        <v>95</v>
      </c>
      <c r="B38" s="101" t="s">
        <v>85</v>
      </c>
      <c r="C38" s="102">
        <v>15500</v>
      </c>
      <c r="D38" s="105">
        <v>0</v>
      </c>
      <c r="E38" s="123">
        <f t="shared" si="1"/>
        <v>15500</v>
      </c>
    </row>
    <row r="39" spans="1:5" x14ac:dyDescent="0.25">
      <c r="A39" s="124" t="s">
        <v>96</v>
      </c>
      <c r="B39" s="101" t="s">
        <v>82</v>
      </c>
      <c r="C39" s="102">
        <v>7390.2</v>
      </c>
      <c r="D39" s="105">
        <v>0</v>
      </c>
      <c r="E39" s="123">
        <f t="shared" si="1"/>
        <v>7390.2</v>
      </c>
    </row>
    <row r="40" spans="1:5" x14ac:dyDescent="0.25">
      <c r="A40" s="124" t="s">
        <v>97</v>
      </c>
      <c r="B40" s="101" t="s">
        <v>85</v>
      </c>
      <c r="C40" s="102">
        <v>100000</v>
      </c>
      <c r="D40" s="105">
        <v>0</v>
      </c>
      <c r="E40" s="123">
        <f>C40+D40</f>
        <v>100000</v>
      </c>
    </row>
    <row r="41" spans="1:5" x14ac:dyDescent="0.25">
      <c r="A41" s="124" t="s">
        <v>98</v>
      </c>
      <c r="B41" s="101" t="s">
        <v>85</v>
      </c>
      <c r="C41" s="102">
        <v>5000</v>
      </c>
      <c r="D41" s="105">
        <v>0</v>
      </c>
      <c r="E41" s="123">
        <f t="shared" si="1"/>
        <v>5000</v>
      </c>
    </row>
    <row r="42" spans="1:5" x14ac:dyDescent="0.25">
      <c r="A42" s="124" t="s">
        <v>99</v>
      </c>
      <c r="B42" s="101" t="s">
        <v>85</v>
      </c>
      <c r="C42" s="102">
        <v>30000</v>
      </c>
      <c r="D42" s="105">
        <v>0</v>
      </c>
      <c r="E42" s="123">
        <f t="shared" si="1"/>
        <v>30000</v>
      </c>
    </row>
    <row r="43" spans="1:5" ht="15.75" thickBot="1" x14ac:dyDescent="0.3">
      <c r="A43" s="124" t="s">
        <v>100</v>
      </c>
      <c r="B43" s="101" t="s">
        <v>85</v>
      </c>
      <c r="C43" s="102">
        <v>4000</v>
      </c>
      <c r="D43" s="105">
        <v>0</v>
      </c>
      <c r="E43" s="123">
        <f t="shared" si="1"/>
        <v>4000</v>
      </c>
    </row>
    <row r="44" spans="1:5" ht="15.75" thickBot="1" x14ac:dyDescent="0.3">
      <c r="A44" s="125" t="s">
        <v>101</v>
      </c>
      <c r="B44" s="116"/>
      <c r="C44" s="117">
        <f>C27+C28+C30+C31+C32+C33+C34+C35+C36+C37+C38+C39+C40+C41+C42+C43+C29</f>
        <v>3035815.4999999995</v>
      </c>
      <c r="D44" s="117">
        <f>SUM(D27:D43)</f>
        <v>0</v>
      </c>
      <c r="E44" s="118">
        <f>SUM(E27:E43)</f>
        <v>3035815.4999999995</v>
      </c>
    </row>
    <row r="45" spans="1:5" x14ac:dyDescent="0.25">
      <c r="C45" s="126"/>
      <c r="E45" s="126"/>
    </row>
    <row r="46" spans="1:5" x14ac:dyDescent="0.25">
      <c r="C46" s="126"/>
    </row>
    <row r="47" spans="1:5" x14ac:dyDescent="0.25">
      <c r="C47" s="126"/>
    </row>
  </sheetData>
  <mergeCells count="2">
    <mergeCell ref="A1:B1"/>
    <mergeCell ref="A25:B25"/>
  </mergeCells>
  <pageMargins left="0.7" right="0.7" top="0.78740157499999996" bottom="0.78740157499999996" header="0.3" footer="0.3"/>
  <pageSetup paperSize="9" orientation="portrait" r:id="rId1"/>
  <headerFooter>
    <oddHeader xml:space="preserve">&amp;R019_P01_ZR_RO_5_18_tabulky.xls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ZR-RO 5_18</vt:lpstr>
      <vt:lpstr>Bilance PaV</vt:lpstr>
      <vt:lpstr>'ZR-RO 5_18'!Oblast_tisku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Klimečková Andrea</dc:creator>
  <cp:lastModifiedBy>Hauzerová Jana</cp:lastModifiedBy>
  <cp:lastPrinted>2017-12-22T08:09:58Z</cp:lastPrinted>
  <dcterms:created xsi:type="dcterms:W3CDTF">2017-12-12T07:22:05Z</dcterms:created>
  <dcterms:modified xsi:type="dcterms:W3CDTF">2018-01-10T12:25:06Z</dcterms:modified>
</cp:coreProperties>
</file>