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jvodovak\Documents\RK\2018\RK_3\transfery\ZRRO_53_18\"/>
    </mc:Choice>
  </mc:AlternateContent>
  <bookViews>
    <workbookView xWindow="120" yWindow="150" windowWidth="24915" windowHeight="12075"/>
  </bookViews>
  <sheets>
    <sheet name="ZRRO_53_18" sheetId="1" r:id="rId1"/>
    <sheet name="PaV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C7" i="2"/>
  <c r="E7" i="2" s="1"/>
  <c r="E6" i="2"/>
  <c r="E5" i="2"/>
  <c r="E4" i="2"/>
  <c r="D3" i="2"/>
  <c r="D19" i="2" s="1"/>
  <c r="D24" i="2" s="1"/>
  <c r="C3" i="2"/>
  <c r="C24" i="2" s="1"/>
  <c r="E44" i="2" l="1"/>
  <c r="E24" i="2"/>
  <c r="E3" i="2"/>
  <c r="C19" i="2"/>
  <c r="E19" i="2" s="1"/>
  <c r="J13" i="1" l="1"/>
  <c r="H8" i="1"/>
  <c r="G44" i="1" l="1"/>
  <c r="G40" i="1"/>
  <c r="G38" i="1"/>
  <c r="G36" i="1"/>
  <c r="G26" i="1"/>
  <c r="G24" i="1"/>
  <c r="G22" i="1"/>
  <c r="G20" i="1"/>
  <c r="G8" i="1" l="1"/>
</calcChain>
</file>

<file path=xl/sharedStrings.xml><?xml version="1.0" encoding="utf-8"?>
<sst xmlns="http://schemas.openxmlformats.org/spreadsheetml/2006/main" count="225" uniqueCount="143">
  <si>
    <t xml:space="preserve">uk. </t>
  </si>
  <si>
    <t xml:space="preserve">č. a. </t>
  </si>
  <si>
    <t>§</t>
  </si>
  <si>
    <t xml:space="preserve">pol. </t>
  </si>
  <si>
    <t>91701 - T R A N S F E R Y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</si>
  <si>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</si>
  <si>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</si>
  <si>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</si>
  <si>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</si>
  <si>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</si>
  <si>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</si>
  <si>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</si>
  <si>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</si>
  <si>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</si>
  <si>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</si>
  <si>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</si>
  <si>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</si>
  <si>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</si>
  <si>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</si>
  <si>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</si>
  <si>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</si>
  <si>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</si>
  <si>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</si>
  <si>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</si>
  <si>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</si>
  <si>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</si>
  <si>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</si>
  <si>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</si>
  <si>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</si>
  <si>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</si>
  <si>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</si>
  <si>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</si>
  <si>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</si>
  <si>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</si>
  <si>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</si>
  <si>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</si>
  <si>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</si>
  <si>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</si>
  <si>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</si>
  <si>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</si>
  <si>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</si>
  <si>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</si>
  <si>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</si>
  <si>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</si>
  <si>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</si>
  <si>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</si>
  <si>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</si>
  <si>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</si>
  <si>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</si>
  <si>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</si>
  <si>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</si>
  <si>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</si>
  <si>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>Odbor kancelář hejtmana</t>
  </si>
  <si>
    <t>Výdaje 2017 - dílčí a rozpisové ukazatele</t>
  </si>
  <si>
    <t xml:space="preserve">SR 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</si>
  <si>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</si>
  <si>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</si>
  <si>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</si>
  <si>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</si>
  <si>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0180383</t>
  </si>
  <si>
    <t>0180384</t>
  </si>
  <si>
    <t>0180386</t>
  </si>
  <si>
    <t>0180387</t>
  </si>
  <si>
    <t>0180388</t>
  </si>
  <si>
    <t>Kruh Přátel DPS Vrabčáci 
Jablonecký hudební festival 2018</t>
  </si>
  <si>
    <t xml:space="preserve">Český kynologický svaz 
O pohár Krystíny </t>
  </si>
  <si>
    <t>MŠ Korálek PO 
Mateřinka 2018</t>
  </si>
  <si>
    <t xml:space="preserve">Nezávislý odborový svaz PČR 
společenský večer </t>
  </si>
  <si>
    <t xml:space="preserve">Rokytnice nad Jizerou
Setkání Rokytnic </t>
  </si>
  <si>
    <t>2415</t>
  </si>
  <si>
    <t>5006</t>
  </si>
  <si>
    <t>UR II</t>
  </si>
  <si>
    <t>UR I</t>
  </si>
  <si>
    <t>Změna rozpočtu - rozpočtové opatření č. 53/18</t>
  </si>
  <si>
    <t>ZR RO 53/18</t>
  </si>
  <si>
    <t>Zdrojová část rozpočtu LK 2018</t>
  </si>
  <si>
    <t>v tis. Kč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</si>
  <si>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</si>
  <si>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</si>
  <si>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</si>
  <si>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</si>
  <si>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</si>
  <si>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</si>
  <si>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</si>
  <si>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</si>
  <si>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</si>
  <si>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</si>
  <si>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</si>
  <si>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</si>
  <si>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</si>
  <si>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</si>
  <si>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</si>
  <si>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</si>
  <si>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</si>
  <si>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</si>
  <si>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</si>
  <si>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</si>
  <si>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</si>
  <si>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</si>
  <si>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</si>
  <si>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</si>
  <si>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</si>
  <si>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</si>
  <si>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</si>
  <si>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</si>
  <si>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</si>
  <si>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</si>
  <si>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</si>
  <si>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</si>
  <si>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</si>
  <si>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</si>
  <si>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</si>
  <si>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</si>
  <si>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</si>
  <si>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</si>
  <si>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</si>
  <si>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</si>
  <si>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</si>
  <si>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</si>
  <si>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</si>
  <si>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</si>
  <si>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</si>
  <si>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</si>
  <si>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</si>
  <si>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</si>
  <si>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</si>
  <si>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</si>
  <si>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</si>
  <si>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</si>
  <si>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</si>
  <si>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</si>
  <si>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</si>
  <si>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</si>
  <si>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</si>
  <si>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</si>
  <si>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</si>
  <si>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</si>
  <si>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</si>
  <si>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</si>
  <si>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</si>
  <si>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</si>
  <si>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</si>
  <si>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53/18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</si>
</sst>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81">
    <xf numFmtId="0" fontId="0" fillId="0" borderId="0" xfId="0"/>
    <xf numFmtId="0" fontId="3" fillId="0" borderId="1" xfId="4" applyFont="1" applyFill="1" applyBorder="1" applyAlignment="1">
      <alignment horizontal="center" vertical="center" wrapText="1"/>
    </xf>
    <xf numFmtId="49" fontId="3" fillId="0" borderId="6" xfId="4" applyNumberFormat="1" applyFont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vertical="center" wrapText="1"/>
    </xf>
    <xf numFmtId="4" fontId="3" fillId="0" borderId="7" xfId="2" applyNumberFormat="1" applyFont="1" applyFill="1" applyBorder="1" applyAlignment="1">
      <alignment vertical="center" wrapText="1"/>
    </xf>
    <xf numFmtId="0" fontId="4" fillId="0" borderId="8" xfId="4" applyFont="1" applyFill="1" applyBorder="1" applyAlignment="1">
      <alignment horizontal="center" vertical="center" wrapText="1"/>
    </xf>
    <xf numFmtId="49" fontId="4" fillId="0" borderId="9" xfId="4" applyNumberFormat="1" applyFont="1" applyBorder="1" applyAlignment="1">
      <alignment horizontal="center" vertical="center" wrapText="1"/>
    </xf>
    <xf numFmtId="49" fontId="4" fillId="0" borderId="10" xfId="4" applyNumberFormat="1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1" xfId="4" applyFont="1" applyBorder="1" applyAlignment="1">
      <alignment vertical="center" wrapText="1"/>
    </xf>
    <xf numFmtId="4" fontId="4" fillId="0" borderId="11" xfId="2" applyNumberFormat="1" applyFont="1" applyFill="1" applyBorder="1" applyAlignment="1">
      <alignment vertical="center" wrapText="1"/>
    </xf>
    <xf numFmtId="0" fontId="3" fillId="0" borderId="13" xfId="4" applyFont="1" applyFill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49" fontId="3" fillId="0" borderId="14" xfId="4" applyNumberFormat="1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vertical="center" wrapText="1"/>
    </xf>
    <xf numFmtId="4" fontId="3" fillId="0" borderId="11" xfId="2" applyNumberFormat="1" applyFont="1" applyFill="1" applyBorder="1" applyAlignment="1">
      <alignment vertical="center" wrapText="1"/>
    </xf>
    <xf numFmtId="49" fontId="4" fillId="0" borderId="9" xfId="4" applyNumberFormat="1" applyFont="1" applyFill="1" applyBorder="1" applyAlignment="1">
      <alignment horizontal="center" vertical="center" wrapText="1"/>
    </xf>
    <xf numFmtId="49" fontId="4" fillId="0" borderId="10" xfId="4" applyNumberFormat="1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49" fontId="3" fillId="0" borderId="17" xfId="4" applyNumberFormat="1" applyFont="1" applyFill="1" applyBorder="1" applyAlignment="1">
      <alignment horizontal="center" vertical="center" wrapText="1"/>
    </xf>
    <xf numFmtId="49" fontId="3" fillId="0" borderId="18" xfId="4" applyNumberFormat="1" applyFont="1" applyFill="1" applyBorder="1" applyAlignment="1">
      <alignment horizontal="center" vertical="center" wrapText="1"/>
    </xf>
    <xf numFmtId="0" fontId="3" fillId="0" borderId="19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49" fontId="3" fillId="0" borderId="9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49" fontId="3" fillId="0" borderId="20" xfId="4" applyNumberFormat="1" applyFont="1" applyFill="1" applyBorder="1" applyAlignment="1">
      <alignment horizontal="center" vertical="center" wrapText="1"/>
    </xf>
    <xf numFmtId="0" fontId="3" fillId="0" borderId="11" xfId="5" applyFont="1" applyFill="1" applyBorder="1" applyAlignment="1">
      <alignment vertical="center" wrapText="1"/>
    </xf>
    <xf numFmtId="4" fontId="3" fillId="0" borderId="11" xfId="5" applyNumberFormat="1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4" fontId="4" fillId="0" borderId="11" xfId="5" applyNumberFormat="1" applyFont="1" applyFill="1" applyBorder="1" applyAlignment="1">
      <alignment vertical="center" wrapText="1"/>
    </xf>
    <xf numFmtId="0" fontId="3" fillId="0" borderId="19" xfId="5" applyFont="1" applyFill="1" applyBorder="1" applyAlignment="1">
      <alignment vertical="center" wrapText="1"/>
    </xf>
    <xf numFmtId="4" fontId="3" fillId="0" borderId="19" xfId="5" applyNumberFormat="1" applyFont="1" applyFill="1" applyBorder="1" applyAlignment="1">
      <alignment vertical="center" wrapText="1"/>
    </xf>
    <xf numFmtId="0" fontId="3" fillId="2" borderId="19" xfId="5" applyFont="1" applyFill="1" applyBorder="1" applyAlignment="1">
      <alignment vertical="center" wrapText="1"/>
    </xf>
    <xf numFmtId="0" fontId="4" fillId="0" borderId="16" xfId="4" applyFont="1" applyFill="1" applyBorder="1" applyAlignment="1">
      <alignment horizontal="center" vertical="center" wrapText="1"/>
    </xf>
    <xf numFmtId="49" fontId="4" fillId="0" borderId="17" xfId="4" applyNumberFormat="1" applyFont="1" applyFill="1" applyBorder="1" applyAlignment="1">
      <alignment horizontal="center" vertical="center" wrapText="1"/>
    </xf>
    <xf numFmtId="49" fontId="4" fillId="0" borderId="18" xfId="4" applyNumberFormat="1" applyFont="1" applyFill="1" applyBorder="1" applyAlignment="1">
      <alignment horizontal="center" vertical="center" wrapText="1"/>
    </xf>
    <xf numFmtId="4" fontId="4" fillId="0" borderId="19" xfId="5" applyNumberFormat="1" applyFont="1" applyFill="1" applyBorder="1" applyAlignment="1">
      <alignment vertical="center" wrapText="1"/>
    </xf>
    <xf numFmtId="0" fontId="4" fillId="0" borderId="22" xfId="4" applyFont="1" applyFill="1" applyBorder="1" applyAlignment="1">
      <alignment horizontal="center" vertical="center" wrapText="1"/>
    </xf>
    <xf numFmtId="49" fontId="4" fillId="0" borderId="23" xfId="4" applyNumberFormat="1" applyFont="1" applyFill="1" applyBorder="1" applyAlignment="1">
      <alignment horizontal="center" vertical="center" wrapText="1"/>
    </xf>
    <xf numFmtId="49" fontId="4" fillId="0" borderId="24" xfId="4" applyNumberFormat="1" applyFont="1" applyFill="1" applyBorder="1" applyAlignment="1">
      <alignment horizontal="center" vertical="center" wrapText="1"/>
    </xf>
    <xf numFmtId="0" fontId="4" fillId="0" borderId="25" xfId="4" applyFont="1" applyFill="1" applyBorder="1" applyAlignment="1">
      <alignment horizontal="center" vertical="center" wrapText="1"/>
    </xf>
    <xf numFmtId="0" fontId="4" fillId="0" borderId="23" xfId="4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vertical="center" wrapText="1"/>
    </xf>
    <xf numFmtId="4" fontId="4" fillId="0" borderId="25" xfId="5" applyNumberFormat="1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0" fontId="5" fillId="0" borderId="0" xfId="6" applyAlignment="1">
      <alignment wrapText="1"/>
    </xf>
    <xf numFmtId="0" fontId="1" fillId="0" borderId="0" xfId="2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7" applyFont="1" applyAlignment="1">
      <alignment horizontal="left" vertical="center"/>
    </xf>
    <xf numFmtId="4" fontId="11" fillId="0" borderId="0" xfId="7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7" fillId="0" borderId="0" xfId="2" applyFont="1" applyAlignment="1">
      <alignment horizont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left" vertical="center" wrapText="1"/>
    </xf>
    <xf numFmtId="4" fontId="2" fillId="0" borderId="27" xfId="1" applyNumberFormat="1" applyFont="1" applyFill="1" applyBorder="1" applyAlignment="1">
      <alignment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49" fontId="4" fillId="0" borderId="29" xfId="4" applyNumberFormat="1" applyFont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49" fontId="4" fillId="0" borderId="30" xfId="4" applyNumberFormat="1" applyFont="1" applyBorder="1" applyAlignment="1">
      <alignment horizontal="center" vertical="center" wrapText="1"/>
    </xf>
    <xf numFmtId="49" fontId="4" fillId="0" borderId="31" xfId="4" applyNumberFormat="1" applyFont="1" applyBorder="1" applyAlignment="1">
      <alignment horizontal="center" vertical="center" wrapText="1"/>
    </xf>
    <xf numFmtId="0" fontId="12" fillId="0" borderId="29" xfId="4" applyFont="1" applyFill="1" applyBorder="1" applyAlignment="1">
      <alignment horizontal="center" vertical="center" wrapText="1"/>
    </xf>
    <xf numFmtId="49" fontId="12" fillId="0" borderId="29" xfId="4" applyNumberFormat="1" applyFont="1" applyBorder="1" applyAlignment="1">
      <alignment horizontal="center" vertical="center" wrapText="1"/>
    </xf>
    <xf numFmtId="49" fontId="12" fillId="0" borderId="10" xfId="4" applyNumberFormat="1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12" fillId="0" borderId="11" xfId="4" applyFont="1" applyBorder="1" applyAlignment="1">
      <alignment vertical="center" wrapText="1"/>
    </xf>
    <xf numFmtId="4" fontId="12" fillId="0" borderId="11" xfId="2" applyNumberFormat="1" applyFont="1" applyFill="1" applyBorder="1" applyAlignment="1">
      <alignment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1" xfId="4" applyFont="1" applyBorder="1" applyAlignment="1">
      <alignment vertical="center" wrapText="1"/>
    </xf>
    <xf numFmtId="4" fontId="13" fillId="0" borderId="11" xfId="2" applyNumberFormat="1" applyFont="1" applyFill="1" applyBorder="1" applyAlignment="1">
      <alignment vertical="center" wrapText="1"/>
    </xf>
    <xf numFmtId="0" fontId="3" fillId="0" borderId="32" xfId="4" applyFont="1" applyBorder="1" applyAlignment="1">
      <alignment vertical="center" wrapText="1"/>
    </xf>
    <xf numFmtId="4" fontId="3" fillId="0" borderId="26" xfId="3" applyNumberFormat="1" applyFont="1" applyFill="1" applyBorder="1" applyAlignment="1">
      <alignment horizontal="right" vertical="center" wrapText="1"/>
    </xf>
    <xf numFmtId="4" fontId="3" fillId="0" borderId="33" xfId="3" applyNumberFormat="1" applyFont="1" applyFill="1" applyBorder="1" applyAlignment="1">
      <alignment horizontal="right" vertical="center" wrapText="1"/>
    </xf>
    <xf numFmtId="4" fontId="4" fillId="0" borderId="29" xfId="2" applyNumberFormat="1" applyFont="1" applyFill="1" applyBorder="1" applyAlignment="1">
      <alignment vertical="center" wrapText="1"/>
    </xf>
    <xf numFmtId="4" fontId="13" fillId="0" borderId="29" xfId="2" applyNumberFormat="1" applyFont="1" applyFill="1" applyBorder="1" applyAlignment="1">
      <alignment vertical="center" wrapText="1"/>
    </xf>
    <xf numFmtId="4" fontId="12" fillId="0" borderId="29" xfId="2" applyNumberFormat="1" applyFont="1" applyFill="1" applyBorder="1" applyAlignment="1">
      <alignment vertical="center" wrapText="1"/>
    </xf>
    <xf numFmtId="4" fontId="3" fillId="0" borderId="29" xfId="2" applyNumberFormat="1" applyFont="1" applyFill="1" applyBorder="1" applyAlignment="1">
      <alignment vertical="center" wrapText="1"/>
    </xf>
    <xf numFmtId="4" fontId="3" fillId="0" borderId="29" xfId="5" applyNumberFormat="1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3" fillId="0" borderId="20" xfId="5" applyNumberFormat="1" applyFont="1" applyFill="1" applyBorder="1" applyAlignment="1">
      <alignment vertical="center" wrapText="1"/>
    </xf>
    <xf numFmtId="4" fontId="4" fillId="0" borderId="20" xfId="5" applyNumberFormat="1" applyFont="1" applyFill="1" applyBorder="1" applyAlignment="1">
      <alignment vertical="center" wrapText="1"/>
    </xf>
    <xf numFmtId="4" fontId="3" fillId="2" borderId="20" xfId="5" applyNumberFormat="1" applyFont="1" applyFill="1" applyBorder="1" applyAlignment="1">
      <alignment vertical="center" wrapText="1"/>
    </xf>
    <xf numFmtId="4" fontId="4" fillId="0" borderId="34" xfId="5" applyNumberFormat="1" applyFont="1" applyFill="1" applyBorder="1" applyAlignment="1">
      <alignment vertical="center" wrapText="1"/>
    </xf>
    <xf numFmtId="0" fontId="3" fillId="0" borderId="0" xfId="4" applyFont="1" applyBorder="1" applyAlignment="1">
      <alignment vertical="center" wrapText="1"/>
    </xf>
    <xf numFmtId="4" fontId="3" fillId="0" borderId="0" xfId="2" applyNumberFormat="1" applyFont="1" applyFill="1" applyBorder="1" applyAlignment="1">
      <alignment vertical="center" wrapText="1"/>
    </xf>
    <xf numFmtId="4" fontId="4" fillId="0" borderId="0" xfId="2" applyNumberFormat="1" applyFont="1" applyFill="1" applyBorder="1" applyAlignment="1" applyProtection="1">
      <alignment vertical="center" wrapText="1"/>
      <protection locked="0"/>
    </xf>
    <xf numFmtId="4" fontId="13" fillId="0" borderId="0" xfId="2" applyNumberFormat="1" applyFont="1" applyFill="1" applyBorder="1" applyAlignment="1" applyProtection="1">
      <alignment vertical="center" wrapText="1"/>
      <protection locked="0"/>
    </xf>
    <xf numFmtId="4" fontId="12" fillId="0" borderId="0" xfId="2" applyNumberFormat="1" applyFont="1" applyFill="1" applyBorder="1" applyAlignment="1" applyProtection="1">
      <alignment vertical="center" wrapText="1"/>
      <protection locked="0"/>
    </xf>
    <xf numFmtId="4" fontId="3" fillId="0" borderId="0" xfId="5" applyNumberFormat="1" applyFont="1" applyFill="1" applyBorder="1" applyAlignment="1">
      <alignment vertical="center" wrapText="1"/>
    </xf>
    <xf numFmtId="4" fontId="3" fillId="0" borderId="0" xfId="2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14" fillId="0" borderId="0" xfId="0" applyFont="1"/>
    <xf numFmtId="4" fontId="15" fillId="0" borderId="35" xfId="0" applyNumberFormat="1" applyFont="1" applyBorder="1"/>
    <xf numFmtId="0" fontId="15" fillId="0" borderId="35" xfId="0" applyFont="1" applyBorder="1"/>
    <xf numFmtId="4" fontId="14" fillId="0" borderId="11" xfId="0" applyNumberFormat="1" applyFont="1" applyBorder="1"/>
    <xf numFmtId="4" fontId="14" fillId="0" borderId="37" xfId="0" applyNumberFormat="1" applyFont="1" applyBorder="1" applyAlignment="1">
      <alignment vertical="center"/>
    </xf>
    <xf numFmtId="4" fontId="12" fillId="0" borderId="37" xfId="0" applyNumberFormat="1" applyFont="1" applyBorder="1" applyAlignment="1">
      <alignment vertical="center"/>
    </xf>
    <xf numFmtId="4" fontId="3" fillId="0" borderId="33" xfId="2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4" fontId="13" fillId="0" borderId="29" xfId="2" applyNumberFormat="1" applyFont="1" applyFill="1" applyBorder="1" applyAlignment="1" applyProtection="1">
      <alignment vertical="center" wrapText="1"/>
      <protection locked="0"/>
    </xf>
    <xf numFmtId="4" fontId="12" fillId="0" borderId="29" xfId="2" applyNumberFormat="1" applyFont="1" applyFill="1" applyBorder="1" applyAlignment="1" applyProtection="1">
      <alignment vertical="center" wrapText="1"/>
      <protection locked="0"/>
    </xf>
    <xf numFmtId="4" fontId="3" fillId="0" borderId="20" xfId="2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4" fontId="4" fillId="0" borderId="34" xfId="2" applyNumberFormat="1" applyFont="1" applyFill="1" applyBorder="1" applyAlignment="1" applyProtection="1">
      <alignment vertical="center" wrapText="1"/>
      <protection locked="0"/>
    </xf>
    <xf numFmtId="4" fontId="15" fillId="0" borderId="36" xfId="0" applyNumberFormat="1" applyFont="1" applyBorder="1"/>
    <xf numFmtId="4" fontId="4" fillId="0" borderId="37" xfId="2" applyNumberFormat="1" applyFont="1" applyFill="1" applyBorder="1" applyAlignment="1">
      <alignment vertical="center" wrapText="1"/>
    </xf>
    <xf numFmtId="4" fontId="3" fillId="0" borderId="37" xfId="2" applyNumberFormat="1" applyFont="1" applyFill="1" applyBorder="1" applyAlignment="1">
      <alignment vertical="center" wrapText="1"/>
    </xf>
    <xf numFmtId="4" fontId="3" fillId="0" borderId="37" xfId="5" applyNumberFormat="1" applyFont="1" applyFill="1" applyBorder="1" applyAlignment="1">
      <alignment vertical="center" wrapText="1"/>
    </xf>
    <xf numFmtId="4" fontId="4" fillId="0" borderId="37" xfId="5" applyNumberFormat="1" applyFont="1" applyFill="1" applyBorder="1" applyAlignment="1">
      <alignment vertical="center" wrapText="1"/>
    </xf>
    <xf numFmtId="4" fontId="3" fillId="0" borderId="39" xfId="5" applyNumberFormat="1" applyFont="1" applyFill="1" applyBorder="1" applyAlignment="1">
      <alignment vertical="center" wrapText="1"/>
    </xf>
    <xf numFmtId="4" fontId="4" fillId="0" borderId="39" xfId="5" applyNumberFormat="1" applyFont="1" applyFill="1" applyBorder="1" applyAlignment="1">
      <alignment vertical="center" wrapText="1"/>
    </xf>
    <xf numFmtId="4" fontId="3" fillId="2" borderId="39" xfId="5" applyNumberFormat="1" applyFont="1" applyFill="1" applyBorder="1" applyAlignment="1">
      <alignment vertical="center" wrapText="1"/>
    </xf>
    <xf numFmtId="4" fontId="4" fillId="0" borderId="38" xfId="5" applyNumberFormat="1" applyFont="1" applyFill="1" applyBorder="1" applyAlignment="1">
      <alignment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9" xfId="0" applyFont="1" applyBorder="1" applyAlignment="1">
      <alignment horizontal="right" vertical="center" wrapText="1"/>
    </xf>
    <xf numFmtId="4" fontId="19" fillId="0" borderId="19" xfId="0" applyNumberFormat="1" applyFont="1" applyBorder="1" applyAlignment="1">
      <alignment horizontal="right" vertical="center" wrapText="1"/>
    </xf>
    <xf numFmtId="4" fontId="19" fillId="0" borderId="21" xfId="0" applyNumberFormat="1" applyFont="1" applyBorder="1" applyAlignment="1">
      <alignment horizontal="right" vertical="center" wrapText="1"/>
    </xf>
    <xf numFmtId="0" fontId="20" fillId="0" borderId="8" xfId="0" applyFont="1" applyBorder="1" applyAlignment="1">
      <alignment vertical="center" wrapText="1"/>
    </xf>
    <xf numFmtId="0" fontId="20" fillId="0" borderId="11" xfId="0" applyFont="1" applyBorder="1" applyAlignment="1">
      <alignment horizontal="right" vertical="center" wrapText="1"/>
    </xf>
    <xf numFmtId="4" fontId="20" fillId="0" borderId="11" xfId="0" applyNumberFormat="1" applyFont="1" applyBorder="1" applyAlignment="1">
      <alignment horizontal="right" vertical="center" wrapText="1"/>
    </xf>
    <xf numFmtId="4" fontId="20" fillId="0" borderId="11" xfId="0" applyNumberFormat="1" applyFont="1" applyBorder="1" applyAlignment="1">
      <alignment vertical="center"/>
    </xf>
    <xf numFmtId="4" fontId="20" fillId="0" borderId="12" xfId="0" applyNumberFormat="1" applyFont="1" applyBorder="1" applyAlignment="1">
      <alignment vertical="center"/>
    </xf>
    <xf numFmtId="4" fontId="0" fillId="0" borderId="0" xfId="0" applyNumberFormat="1"/>
    <xf numFmtId="4" fontId="20" fillId="0" borderId="19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4" fontId="19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20" fillId="0" borderId="41" xfId="0" applyFont="1" applyBorder="1" applyAlignment="1">
      <alignment vertical="center" wrapText="1"/>
    </xf>
    <xf numFmtId="0" fontId="20" fillId="0" borderId="42" xfId="0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4" fontId="20" fillId="0" borderId="43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7" fillId="0" borderId="0" xfId="0" applyFont="1" applyFill="1" applyBorder="1"/>
    <xf numFmtId="164" fontId="17" fillId="0" borderId="40" xfId="0" applyNumberFormat="1" applyFont="1" applyFill="1" applyBorder="1" applyAlignment="1">
      <alignment horizontal="right"/>
    </xf>
    <xf numFmtId="0" fontId="20" fillId="0" borderId="16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right" vertical="center" wrapText="1"/>
    </xf>
    <xf numFmtId="4" fontId="20" fillId="0" borderId="21" xfId="0" applyNumberFormat="1" applyFont="1" applyBorder="1" applyAlignment="1">
      <alignment horizontal="right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6" fillId="0" borderId="0" xfId="6" applyFont="1" applyAlignment="1">
      <alignment horizontal="center" wrapText="1"/>
    </xf>
    <xf numFmtId="0" fontId="7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7" fillId="0" borderId="0" xfId="2" applyFont="1" applyAlignment="1">
      <alignment horizontal="center" wrapText="1"/>
    </xf>
    <xf numFmtId="0" fontId="2" fillId="0" borderId="3" xfId="1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/>
    </xf>
  </cellXfs>
  <cellStyles count="8">
    <cellStyle name="Normální" xfId="0" builtinId="0"/>
    <cellStyle name="Normální 4" xfId="2"/>
    <cellStyle name="normální_03 Podrobny_rozpis_rozpoctu_2010_Klíma" xfId="7"/>
    <cellStyle name="normální_2. Rozpočet 2007 - tabulky" xfId="6"/>
    <cellStyle name="normální_Rozpis výdajů 03 bez PO 2 2" xfId="3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2" workbookViewId="0">
      <selection activeCell="M35" sqref="M35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35.140625" customWidth="1"/>
    <col min="7" max="9" width="7.85546875" bestFit="1" customWidth="1"/>
    <col min="10" max="10" width="10.140625" style="115" bestFit="1" customWidth="1"/>
  </cols>
  <sheetData>
    <row r="1" spans="1:12" ht="18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</row>
    <row r="2" spans="1:12" x14ac:dyDescent="0.25">
      <c r="A2" s="57"/>
      <c r="B2" s="57"/>
      <c r="C2" s="57"/>
      <c r="D2" s="57"/>
      <c r="E2" s="57"/>
      <c r="F2" s="57"/>
      <c r="G2" s="57"/>
      <c r="H2" s="58"/>
      <c r="I2" s="58"/>
    </row>
    <row r="3" spans="1:12" ht="15.75" x14ac:dyDescent="0.25">
      <c r="A3" s="176" t="s">
        <v>52</v>
      </c>
      <c r="B3" s="176"/>
      <c r="C3" s="176"/>
      <c r="D3" s="176"/>
      <c r="E3" s="176"/>
      <c r="F3" s="176"/>
      <c r="G3" s="176"/>
      <c r="H3" s="177"/>
      <c r="I3" s="177"/>
    </row>
    <row r="4" spans="1:12" x14ac:dyDescent="0.25">
      <c r="A4" s="59"/>
      <c r="B4" s="60"/>
      <c r="C4" s="60"/>
      <c r="D4" s="61"/>
      <c r="E4" s="62"/>
      <c r="F4" s="63"/>
      <c r="G4" s="64"/>
      <c r="H4" s="65"/>
      <c r="I4" s="65"/>
    </row>
    <row r="5" spans="1:12" ht="15.75" x14ac:dyDescent="0.25">
      <c r="A5" s="178" t="s">
        <v>53</v>
      </c>
      <c r="B5" s="178"/>
      <c r="C5" s="178"/>
      <c r="D5" s="178"/>
      <c r="E5" s="178"/>
      <c r="F5" s="178"/>
      <c r="G5" s="178"/>
      <c r="H5" s="178"/>
      <c r="I5" s="178"/>
    </row>
    <row r="6" spans="1:12" ht="16.5" thickBot="1" x14ac:dyDescent="0.3">
      <c r="A6" s="66"/>
      <c r="B6" s="66"/>
      <c r="C6" s="66"/>
      <c r="D6" s="66"/>
      <c r="E6" s="66"/>
      <c r="F6" s="66"/>
      <c r="G6" s="66"/>
      <c r="H6" s="66"/>
      <c r="I6" s="66"/>
    </row>
    <row r="7" spans="1:12" ht="23.25" thickBot="1" x14ac:dyDescent="0.3">
      <c r="A7" s="71" t="s">
        <v>0</v>
      </c>
      <c r="B7" s="179" t="s">
        <v>1</v>
      </c>
      <c r="C7" s="179"/>
      <c r="D7" s="72" t="s">
        <v>2</v>
      </c>
      <c r="E7" s="72" t="s">
        <v>3</v>
      </c>
      <c r="F7" s="73" t="s">
        <v>4</v>
      </c>
      <c r="G7" s="74" t="s">
        <v>54</v>
      </c>
      <c r="H7" s="94" t="s">
        <v>72</v>
      </c>
      <c r="I7" s="74" t="s">
        <v>74</v>
      </c>
      <c r="J7" s="117" t="s">
        <v>71</v>
      </c>
      <c r="L7" s="107"/>
    </row>
    <row r="8" spans="1:12" ht="15.75" thickBot="1" x14ac:dyDescent="0.3">
      <c r="A8" s="67" t="s">
        <v>5</v>
      </c>
      <c r="B8" s="173" t="s">
        <v>6</v>
      </c>
      <c r="C8" s="174"/>
      <c r="D8" s="68" t="s">
        <v>6</v>
      </c>
      <c r="E8" s="68" t="s">
        <v>6</v>
      </c>
      <c r="F8" s="69" t="s">
        <v>7</v>
      </c>
      <c r="G8" s="56">
        <f>G9+G20+G22+G24+G26+G36+G38+G40+G44+G30+G28+G32+G34+G42</f>
        <v>12800</v>
      </c>
      <c r="H8" s="95">
        <f>SUM(H9+H20+H22+H24+H26+H28+H30+H32+H34+H36+H38+H40+H42+H44)</f>
        <v>12800</v>
      </c>
      <c r="I8" s="70">
        <v>0</v>
      </c>
      <c r="J8" s="116">
        <v>12800</v>
      </c>
      <c r="L8" s="56"/>
    </row>
    <row r="9" spans="1:12" x14ac:dyDescent="0.25">
      <c r="A9" s="1" t="s">
        <v>5</v>
      </c>
      <c r="B9" s="2" t="s">
        <v>8</v>
      </c>
      <c r="C9" s="3" t="s">
        <v>9</v>
      </c>
      <c r="D9" s="4" t="s">
        <v>6</v>
      </c>
      <c r="E9" s="5" t="s">
        <v>6</v>
      </c>
      <c r="F9" s="6" t="s">
        <v>10</v>
      </c>
      <c r="G9" s="7">
        <v>1500</v>
      </c>
      <c r="H9" s="96">
        <v>1500</v>
      </c>
      <c r="I9" s="121">
        <v>0</v>
      </c>
      <c r="J9" s="128">
        <v>1500</v>
      </c>
      <c r="L9" s="108"/>
    </row>
    <row r="10" spans="1:12" x14ac:dyDescent="0.25">
      <c r="A10" s="8"/>
      <c r="B10" s="9"/>
      <c r="C10" s="10"/>
      <c r="D10" s="11">
        <v>6113</v>
      </c>
      <c r="E10" s="12">
        <v>5492</v>
      </c>
      <c r="F10" s="13" t="s">
        <v>11</v>
      </c>
      <c r="G10" s="14">
        <v>50</v>
      </c>
      <c r="H10" s="97">
        <v>40</v>
      </c>
      <c r="I10" s="122">
        <v>0</v>
      </c>
      <c r="J10" s="119">
        <v>40</v>
      </c>
      <c r="L10" s="109"/>
    </row>
    <row r="11" spans="1:12" ht="22.5" x14ac:dyDescent="0.25">
      <c r="A11" s="8"/>
      <c r="B11" s="9" t="s">
        <v>55</v>
      </c>
      <c r="C11" s="10" t="s">
        <v>9</v>
      </c>
      <c r="D11" s="11">
        <v>3900</v>
      </c>
      <c r="E11" s="12">
        <v>5492</v>
      </c>
      <c r="F11" s="13" t="s">
        <v>56</v>
      </c>
      <c r="G11" s="14">
        <v>0</v>
      </c>
      <c r="H11" s="97">
        <v>5</v>
      </c>
      <c r="I11" s="122">
        <v>0</v>
      </c>
      <c r="J11" s="119">
        <v>5</v>
      </c>
      <c r="L11" s="109"/>
    </row>
    <row r="12" spans="1:12" ht="22.5" x14ac:dyDescent="0.25">
      <c r="A12" s="8"/>
      <c r="B12" s="81" t="s">
        <v>57</v>
      </c>
      <c r="C12" s="82" t="s">
        <v>9</v>
      </c>
      <c r="D12" s="11">
        <v>3900</v>
      </c>
      <c r="E12" s="12">
        <v>5492</v>
      </c>
      <c r="F12" s="13" t="s">
        <v>58</v>
      </c>
      <c r="G12" s="14">
        <v>0</v>
      </c>
      <c r="H12" s="97">
        <v>5</v>
      </c>
      <c r="I12" s="122">
        <v>0</v>
      </c>
      <c r="J12" s="119">
        <v>5</v>
      </c>
      <c r="L12" s="109"/>
    </row>
    <row r="13" spans="1:12" ht="22.5" x14ac:dyDescent="0.25">
      <c r="A13" s="79"/>
      <c r="B13" s="78"/>
      <c r="C13" s="10"/>
      <c r="D13" s="90">
        <v>6113</v>
      </c>
      <c r="E13" s="91">
        <v>5499</v>
      </c>
      <c r="F13" s="92" t="s">
        <v>12</v>
      </c>
      <c r="G13" s="93">
        <v>1200</v>
      </c>
      <c r="H13" s="98">
        <v>1140</v>
      </c>
      <c r="I13" s="123">
        <v>-10</v>
      </c>
      <c r="J13" s="120">
        <f>SUM(H13:I13)</f>
        <v>1130</v>
      </c>
      <c r="L13" s="110"/>
    </row>
    <row r="14" spans="1:12" ht="22.5" x14ac:dyDescent="0.25">
      <c r="A14" s="83"/>
      <c r="B14" s="78" t="s">
        <v>59</v>
      </c>
      <c r="C14" s="10" t="s">
        <v>9</v>
      </c>
      <c r="D14" s="80">
        <v>3312</v>
      </c>
      <c r="E14" s="11">
        <v>5222</v>
      </c>
      <c r="F14" s="13" t="s">
        <v>64</v>
      </c>
      <c r="G14" s="97">
        <v>0</v>
      </c>
      <c r="H14" s="118">
        <v>20</v>
      </c>
      <c r="I14" s="122">
        <v>0</v>
      </c>
      <c r="J14" s="119">
        <v>20</v>
      </c>
      <c r="L14" s="109"/>
    </row>
    <row r="15" spans="1:12" ht="22.5" x14ac:dyDescent="0.25">
      <c r="A15" s="83"/>
      <c r="B15" s="78" t="s">
        <v>60</v>
      </c>
      <c r="C15" s="10" t="s">
        <v>9</v>
      </c>
      <c r="D15" s="80">
        <v>3900</v>
      </c>
      <c r="E15" s="11">
        <v>5222</v>
      </c>
      <c r="F15" s="13" t="s">
        <v>65</v>
      </c>
      <c r="G15" s="97">
        <v>0</v>
      </c>
      <c r="H15" s="118">
        <v>20</v>
      </c>
      <c r="I15" s="122">
        <v>0</v>
      </c>
      <c r="J15" s="119">
        <v>20</v>
      </c>
      <c r="L15" s="109"/>
    </row>
    <row r="16" spans="1:12" ht="22.5" x14ac:dyDescent="0.25">
      <c r="A16" s="83"/>
      <c r="B16" s="78" t="s">
        <v>61</v>
      </c>
      <c r="C16" s="10" t="s">
        <v>69</v>
      </c>
      <c r="D16" s="80">
        <v>3311</v>
      </c>
      <c r="E16" s="11">
        <v>5321</v>
      </c>
      <c r="F16" s="13" t="s">
        <v>66</v>
      </c>
      <c r="G16" s="97">
        <v>0</v>
      </c>
      <c r="H16" s="118">
        <v>10</v>
      </c>
      <c r="I16" s="122">
        <v>0</v>
      </c>
      <c r="J16" s="119">
        <v>10</v>
      </c>
      <c r="L16" s="109"/>
    </row>
    <row r="17" spans="1:12" ht="22.5" x14ac:dyDescent="0.25">
      <c r="A17" s="83"/>
      <c r="B17" s="78" t="s">
        <v>62</v>
      </c>
      <c r="C17" s="10" t="s">
        <v>9</v>
      </c>
      <c r="D17" s="80">
        <v>3900</v>
      </c>
      <c r="E17" s="11">
        <v>5229</v>
      </c>
      <c r="F17" s="13" t="s">
        <v>67</v>
      </c>
      <c r="G17" s="97">
        <v>0</v>
      </c>
      <c r="H17" s="118">
        <v>10</v>
      </c>
      <c r="I17" s="122">
        <v>0</v>
      </c>
      <c r="J17" s="119">
        <v>10</v>
      </c>
      <c r="L17" s="109"/>
    </row>
    <row r="18" spans="1:12" ht="22.5" x14ac:dyDescent="0.25">
      <c r="A18" s="83"/>
      <c r="B18" s="84" t="s">
        <v>63</v>
      </c>
      <c r="C18" s="85" t="s">
        <v>70</v>
      </c>
      <c r="D18" s="86">
        <v>3900</v>
      </c>
      <c r="E18" s="87">
        <v>5321</v>
      </c>
      <c r="F18" s="88" t="s">
        <v>68</v>
      </c>
      <c r="G18" s="89">
        <v>0</v>
      </c>
      <c r="H18" s="99">
        <v>0</v>
      </c>
      <c r="I18" s="124">
        <v>10</v>
      </c>
      <c r="J18" s="120">
        <v>10</v>
      </c>
      <c r="L18" s="111"/>
    </row>
    <row r="19" spans="1:12" x14ac:dyDescent="0.25">
      <c r="A19" s="83"/>
      <c r="B19" s="84"/>
      <c r="C19" s="85"/>
      <c r="D19" s="80">
        <v>3900</v>
      </c>
      <c r="E19" s="12">
        <v>5499</v>
      </c>
      <c r="F19" s="13" t="s">
        <v>13</v>
      </c>
      <c r="G19" s="14">
        <v>250</v>
      </c>
      <c r="H19" s="97">
        <v>250</v>
      </c>
      <c r="I19" s="122">
        <v>0</v>
      </c>
      <c r="J19" s="129">
        <v>250</v>
      </c>
      <c r="L19" s="109"/>
    </row>
    <row r="20" spans="1:12" x14ac:dyDescent="0.25">
      <c r="A20" s="15" t="s">
        <v>5</v>
      </c>
      <c r="B20" s="16" t="s">
        <v>14</v>
      </c>
      <c r="C20" s="17" t="s">
        <v>9</v>
      </c>
      <c r="D20" s="18" t="s">
        <v>6</v>
      </c>
      <c r="E20" s="19" t="s">
        <v>6</v>
      </c>
      <c r="F20" s="20" t="s">
        <v>15</v>
      </c>
      <c r="G20" s="21">
        <f>G21</f>
        <v>800</v>
      </c>
      <c r="H20" s="100">
        <v>800</v>
      </c>
      <c r="I20" s="100">
        <v>0</v>
      </c>
      <c r="J20" s="130">
        <v>800</v>
      </c>
      <c r="L20" s="108"/>
    </row>
    <row r="21" spans="1:12" ht="22.5" x14ac:dyDescent="0.25">
      <c r="A21" s="8"/>
      <c r="B21" s="22"/>
      <c r="C21" s="23"/>
      <c r="D21" s="24">
        <v>6113</v>
      </c>
      <c r="E21" s="25">
        <v>5229</v>
      </c>
      <c r="F21" s="26" t="s">
        <v>16</v>
      </c>
      <c r="G21" s="14">
        <v>800</v>
      </c>
      <c r="H21" s="97">
        <v>800</v>
      </c>
      <c r="I21" s="122">
        <v>0</v>
      </c>
      <c r="J21" s="129">
        <v>800</v>
      </c>
      <c r="L21" s="109"/>
    </row>
    <row r="22" spans="1:12" x14ac:dyDescent="0.25">
      <c r="A22" s="27" t="s">
        <v>5</v>
      </c>
      <c r="B22" s="28" t="s">
        <v>17</v>
      </c>
      <c r="C22" s="29" t="s">
        <v>9</v>
      </c>
      <c r="D22" s="30" t="s">
        <v>6</v>
      </c>
      <c r="E22" s="31" t="s">
        <v>6</v>
      </c>
      <c r="F22" s="20" t="s">
        <v>18</v>
      </c>
      <c r="G22" s="21">
        <f>G23</f>
        <v>320</v>
      </c>
      <c r="H22" s="100">
        <v>320</v>
      </c>
      <c r="I22" s="100">
        <v>0</v>
      </c>
      <c r="J22" s="130">
        <v>320</v>
      </c>
      <c r="L22" s="108"/>
    </row>
    <row r="23" spans="1:12" ht="22.5" x14ac:dyDescent="0.25">
      <c r="A23" s="8"/>
      <c r="B23" s="22"/>
      <c r="C23" s="23"/>
      <c r="D23" s="24">
        <v>6113</v>
      </c>
      <c r="E23" s="25">
        <v>5229</v>
      </c>
      <c r="F23" s="26" t="s">
        <v>16</v>
      </c>
      <c r="G23" s="14">
        <v>320</v>
      </c>
      <c r="H23" s="97">
        <v>320</v>
      </c>
      <c r="I23" s="122">
        <v>0</v>
      </c>
      <c r="J23" s="129">
        <v>320</v>
      </c>
      <c r="L23" s="109"/>
    </row>
    <row r="24" spans="1:12" x14ac:dyDescent="0.25">
      <c r="A24" s="32" t="s">
        <v>5</v>
      </c>
      <c r="B24" s="33" t="s">
        <v>19</v>
      </c>
      <c r="C24" s="34" t="s">
        <v>9</v>
      </c>
      <c r="D24" s="35" t="s">
        <v>6</v>
      </c>
      <c r="E24" s="36" t="s">
        <v>6</v>
      </c>
      <c r="F24" s="20" t="s">
        <v>20</v>
      </c>
      <c r="G24" s="21">
        <f>G25</f>
        <v>880</v>
      </c>
      <c r="H24" s="100">
        <v>880</v>
      </c>
      <c r="I24" s="100">
        <v>0</v>
      </c>
      <c r="J24" s="130">
        <v>880</v>
      </c>
      <c r="L24" s="108"/>
    </row>
    <row r="25" spans="1:12" ht="22.5" x14ac:dyDescent="0.25">
      <c r="A25" s="8"/>
      <c r="B25" s="22"/>
      <c r="C25" s="23"/>
      <c r="D25" s="24">
        <v>3639</v>
      </c>
      <c r="E25" s="25">
        <v>5229</v>
      </c>
      <c r="F25" s="26" t="s">
        <v>16</v>
      </c>
      <c r="G25" s="14">
        <v>880</v>
      </c>
      <c r="H25" s="97">
        <v>880</v>
      </c>
      <c r="I25" s="122">
        <v>0</v>
      </c>
      <c r="J25" s="129">
        <v>880</v>
      </c>
      <c r="L25" s="109"/>
    </row>
    <row r="26" spans="1:12" x14ac:dyDescent="0.25">
      <c r="A26" s="27" t="s">
        <v>5</v>
      </c>
      <c r="B26" s="37" t="s">
        <v>21</v>
      </c>
      <c r="C26" s="29" t="s">
        <v>9</v>
      </c>
      <c r="D26" s="30" t="s">
        <v>6</v>
      </c>
      <c r="E26" s="31" t="s">
        <v>6</v>
      </c>
      <c r="F26" s="38" t="s">
        <v>22</v>
      </c>
      <c r="G26" s="39">
        <f>G27</f>
        <v>500</v>
      </c>
      <c r="H26" s="101">
        <v>500</v>
      </c>
      <c r="I26" s="101">
        <v>0</v>
      </c>
      <c r="J26" s="131">
        <v>500</v>
      </c>
      <c r="L26" s="112"/>
    </row>
    <row r="27" spans="1:12" x14ac:dyDescent="0.25">
      <c r="A27" s="8"/>
      <c r="B27" s="22"/>
      <c r="C27" s="23"/>
      <c r="D27" s="24">
        <v>5512</v>
      </c>
      <c r="E27" s="25">
        <v>5222</v>
      </c>
      <c r="F27" s="40" t="s">
        <v>23</v>
      </c>
      <c r="G27" s="41">
        <v>500</v>
      </c>
      <c r="H27" s="102">
        <v>500</v>
      </c>
      <c r="I27" s="122">
        <v>0</v>
      </c>
      <c r="J27" s="132">
        <v>500</v>
      </c>
      <c r="L27" s="109"/>
    </row>
    <row r="28" spans="1:12" x14ac:dyDescent="0.25">
      <c r="A28" s="27" t="s">
        <v>5</v>
      </c>
      <c r="B28" s="37" t="s">
        <v>24</v>
      </c>
      <c r="C28" s="29" t="s">
        <v>9</v>
      </c>
      <c r="D28" s="30" t="s">
        <v>6</v>
      </c>
      <c r="E28" s="31" t="s">
        <v>6</v>
      </c>
      <c r="F28" s="38" t="s">
        <v>25</v>
      </c>
      <c r="G28" s="39">
        <v>100</v>
      </c>
      <c r="H28" s="101">
        <v>100</v>
      </c>
      <c r="I28" s="101">
        <v>0</v>
      </c>
      <c r="J28" s="131">
        <v>100</v>
      </c>
      <c r="L28" s="112"/>
    </row>
    <row r="29" spans="1:12" ht="22.5" x14ac:dyDescent="0.25">
      <c r="A29" s="8"/>
      <c r="B29" s="22"/>
      <c r="C29" s="23"/>
      <c r="D29" s="75">
        <v>6113</v>
      </c>
      <c r="E29" s="76">
        <v>5229</v>
      </c>
      <c r="F29" s="77" t="s">
        <v>16</v>
      </c>
      <c r="G29" s="41">
        <v>100</v>
      </c>
      <c r="H29" s="102">
        <v>100</v>
      </c>
      <c r="I29" s="122">
        <v>0</v>
      </c>
      <c r="J29" s="132">
        <v>100</v>
      </c>
      <c r="L29" s="109"/>
    </row>
    <row r="30" spans="1:12" ht="22.5" x14ac:dyDescent="0.25">
      <c r="A30" s="27" t="s">
        <v>5</v>
      </c>
      <c r="B30" s="37" t="s">
        <v>26</v>
      </c>
      <c r="C30" s="29" t="s">
        <v>9</v>
      </c>
      <c r="D30" s="30" t="s">
        <v>6</v>
      </c>
      <c r="E30" s="31" t="s">
        <v>6</v>
      </c>
      <c r="F30" s="42" t="s">
        <v>27</v>
      </c>
      <c r="G30" s="43">
        <v>100</v>
      </c>
      <c r="H30" s="103">
        <v>100</v>
      </c>
      <c r="I30" s="103">
        <v>0</v>
      </c>
      <c r="J30" s="133">
        <v>100</v>
      </c>
      <c r="L30" s="112"/>
    </row>
    <row r="31" spans="1:12" x14ac:dyDescent="0.25">
      <c r="A31" s="8"/>
      <c r="B31" s="22"/>
      <c r="C31" s="23"/>
      <c r="D31" s="24">
        <v>3900</v>
      </c>
      <c r="E31" s="25">
        <v>5222</v>
      </c>
      <c r="F31" s="40" t="s">
        <v>28</v>
      </c>
      <c r="G31" s="41">
        <v>100</v>
      </c>
      <c r="H31" s="102">
        <v>100</v>
      </c>
      <c r="I31" s="122">
        <v>0</v>
      </c>
      <c r="J31" s="132">
        <v>100</v>
      </c>
      <c r="L31" s="109"/>
    </row>
    <row r="32" spans="1:12" x14ac:dyDescent="0.25">
      <c r="A32" s="27" t="s">
        <v>5</v>
      </c>
      <c r="B32" s="37" t="s">
        <v>29</v>
      </c>
      <c r="C32" s="29" t="s">
        <v>30</v>
      </c>
      <c r="D32" s="30" t="s">
        <v>6</v>
      </c>
      <c r="E32" s="31" t="s">
        <v>6</v>
      </c>
      <c r="F32" s="38" t="s">
        <v>31</v>
      </c>
      <c r="G32" s="39">
        <v>500</v>
      </c>
      <c r="H32" s="101">
        <v>500</v>
      </c>
      <c r="I32" s="101">
        <v>0</v>
      </c>
      <c r="J32" s="131">
        <v>500</v>
      </c>
      <c r="L32" s="112"/>
    </row>
    <row r="33" spans="1:12" x14ac:dyDescent="0.25">
      <c r="A33" s="8"/>
      <c r="B33" s="22"/>
      <c r="C33" s="23"/>
      <c r="D33" s="24">
        <v>3319</v>
      </c>
      <c r="E33" s="25">
        <v>5321</v>
      </c>
      <c r="F33" s="40" t="s">
        <v>32</v>
      </c>
      <c r="G33" s="41">
        <v>500</v>
      </c>
      <c r="H33" s="102">
        <v>500</v>
      </c>
      <c r="I33" s="122">
        <v>0</v>
      </c>
      <c r="J33" s="132">
        <v>500</v>
      </c>
      <c r="L33" s="109"/>
    </row>
    <row r="34" spans="1:12" ht="22.5" x14ac:dyDescent="0.25">
      <c r="A34" s="27" t="s">
        <v>5</v>
      </c>
      <c r="B34" s="37" t="s">
        <v>33</v>
      </c>
      <c r="C34" s="29" t="s">
        <v>9</v>
      </c>
      <c r="D34" s="30" t="s">
        <v>6</v>
      </c>
      <c r="E34" s="31" t="s">
        <v>6</v>
      </c>
      <c r="F34" s="38" t="s">
        <v>34</v>
      </c>
      <c r="G34" s="39">
        <v>200</v>
      </c>
      <c r="H34" s="101">
        <v>200</v>
      </c>
      <c r="I34" s="101">
        <v>0</v>
      </c>
      <c r="J34" s="131">
        <v>200</v>
      </c>
      <c r="L34" s="112"/>
    </row>
    <row r="35" spans="1:12" x14ac:dyDescent="0.25">
      <c r="A35" s="8"/>
      <c r="B35" s="22"/>
      <c r="C35" s="23"/>
      <c r="D35" s="24">
        <v>3900</v>
      </c>
      <c r="E35" s="25">
        <v>5213</v>
      </c>
      <c r="F35" s="40" t="s">
        <v>35</v>
      </c>
      <c r="G35" s="41">
        <v>200</v>
      </c>
      <c r="H35" s="102">
        <v>200</v>
      </c>
      <c r="I35" s="122">
        <v>0</v>
      </c>
      <c r="J35" s="132">
        <v>200</v>
      </c>
      <c r="L35" s="109"/>
    </row>
    <row r="36" spans="1:12" ht="22.5" x14ac:dyDescent="0.25">
      <c r="A36" s="27" t="s">
        <v>5</v>
      </c>
      <c r="B36" s="37" t="s">
        <v>36</v>
      </c>
      <c r="C36" s="29" t="s">
        <v>9</v>
      </c>
      <c r="D36" s="30" t="s">
        <v>6</v>
      </c>
      <c r="E36" s="31" t="s">
        <v>6</v>
      </c>
      <c r="F36" s="44" t="s">
        <v>37</v>
      </c>
      <c r="G36" s="43">
        <f>G37</f>
        <v>200</v>
      </c>
      <c r="H36" s="103">
        <v>200</v>
      </c>
      <c r="I36" s="103">
        <v>0</v>
      </c>
      <c r="J36" s="133">
        <v>200</v>
      </c>
      <c r="L36" s="112"/>
    </row>
    <row r="37" spans="1:12" x14ac:dyDescent="0.25">
      <c r="A37" s="8"/>
      <c r="B37" s="22"/>
      <c r="C37" s="23"/>
      <c r="D37" s="24">
        <v>3900</v>
      </c>
      <c r="E37" s="25">
        <v>5222</v>
      </c>
      <c r="F37" s="40" t="s">
        <v>23</v>
      </c>
      <c r="G37" s="41">
        <v>200</v>
      </c>
      <c r="H37" s="102">
        <v>200</v>
      </c>
      <c r="I37" s="122">
        <v>0</v>
      </c>
      <c r="J37" s="132">
        <v>200</v>
      </c>
      <c r="L37" s="109"/>
    </row>
    <row r="38" spans="1:12" x14ac:dyDescent="0.25">
      <c r="A38" s="27" t="s">
        <v>5</v>
      </c>
      <c r="B38" s="37" t="s">
        <v>38</v>
      </c>
      <c r="C38" s="29" t="s">
        <v>9</v>
      </c>
      <c r="D38" s="30" t="s">
        <v>6</v>
      </c>
      <c r="E38" s="31" t="s">
        <v>6</v>
      </c>
      <c r="F38" s="42" t="s">
        <v>39</v>
      </c>
      <c r="G38" s="43">
        <f>G39</f>
        <v>50</v>
      </c>
      <c r="H38" s="103">
        <v>50</v>
      </c>
      <c r="I38" s="103">
        <v>0</v>
      </c>
      <c r="J38" s="133">
        <v>50</v>
      </c>
      <c r="L38" s="112"/>
    </row>
    <row r="39" spans="1:12" ht="22.5" x14ac:dyDescent="0.25">
      <c r="A39" s="8"/>
      <c r="B39" s="22"/>
      <c r="C39" s="23"/>
      <c r="D39" s="24">
        <v>3900</v>
      </c>
      <c r="E39" s="25">
        <v>5221</v>
      </c>
      <c r="F39" s="40" t="s">
        <v>40</v>
      </c>
      <c r="G39" s="41">
        <v>50</v>
      </c>
      <c r="H39" s="102">
        <v>50</v>
      </c>
      <c r="I39" s="122">
        <v>0</v>
      </c>
      <c r="J39" s="132">
        <v>50</v>
      </c>
      <c r="L39" s="109"/>
    </row>
    <row r="40" spans="1:12" x14ac:dyDescent="0.25">
      <c r="A40" s="27" t="s">
        <v>5</v>
      </c>
      <c r="B40" s="37" t="s">
        <v>41</v>
      </c>
      <c r="C40" s="29" t="s">
        <v>42</v>
      </c>
      <c r="D40" s="30" t="s">
        <v>6</v>
      </c>
      <c r="E40" s="31" t="s">
        <v>6</v>
      </c>
      <c r="F40" s="38" t="s">
        <v>43</v>
      </c>
      <c r="G40" s="39">
        <f>G41</f>
        <v>100</v>
      </c>
      <c r="H40" s="101">
        <v>100</v>
      </c>
      <c r="I40" s="101">
        <v>0</v>
      </c>
      <c r="J40" s="131">
        <v>100</v>
      </c>
      <c r="L40" s="112"/>
    </row>
    <row r="41" spans="1:12" ht="22.5" x14ac:dyDescent="0.25">
      <c r="A41" s="8"/>
      <c r="B41" s="22"/>
      <c r="C41" s="23"/>
      <c r="D41" s="24">
        <v>3900</v>
      </c>
      <c r="E41" s="25">
        <v>5339</v>
      </c>
      <c r="F41" s="40" t="s">
        <v>44</v>
      </c>
      <c r="G41" s="41">
        <v>100</v>
      </c>
      <c r="H41" s="102">
        <v>100</v>
      </c>
      <c r="I41" s="122">
        <v>0</v>
      </c>
      <c r="J41" s="132">
        <v>100</v>
      </c>
      <c r="L41" s="109"/>
    </row>
    <row r="42" spans="1:12" x14ac:dyDescent="0.25">
      <c r="A42" s="27" t="s">
        <v>5</v>
      </c>
      <c r="B42" s="28" t="s">
        <v>45</v>
      </c>
      <c r="C42" s="29" t="s">
        <v>9</v>
      </c>
      <c r="D42" s="30" t="s">
        <v>6</v>
      </c>
      <c r="E42" s="31" t="s">
        <v>6</v>
      </c>
      <c r="F42" s="42" t="s">
        <v>46</v>
      </c>
      <c r="G42" s="43">
        <v>50</v>
      </c>
      <c r="H42" s="103">
        <v>50</v>
      </c>
      <c r="I42" s="125">
        <v>0</v>
      </c>
      <c r="J42" s="133">
        <v>50</v>
      </c>
      <c r="L42" s="113"/>
    </row>
    <row r="43" spans="1:12" x14ac:dyDescent="0.25">
      <c r="A43" s="45"/>
      <c r="B43" s="46" t="s">
        <v>47</v>
      </c>
      <c r="C43" s="47"/>
      <c r="D43" s="24">
        <v>5399</v>
      </c>
      <c r="E43" s="25">
        <v>5323</v>
      </c>
      <c r="F43" s="40" t="s">
        <v>48</v>
      </c>
      <c r="G43" s="48">
        <v>50</v>
      </c>
      <c r="H43" s="104">
        <v>50</v>
      </c>
      <c r="I43" s="126">
        <v>0</v>
      </c>
      <c r="J43" s="134">
        <v>50</v>
      </c>
      <c r="L43" s="109"/>
    </row>
    <row r="44" spans="1:12" ht="22.5" x14ac:dyDescent="0.25">
      <c r="A44" s="27" t="s">
        <v>5</v>
      </c>
      <c r="B44" s="37" t="s">
        <v>49</v>
      </c>
      <c r="C44" s="29" t="s">
        <v>9</v>
      </c>
      <c r="D44" s="30" t="s">
        <v>6</v>
      </c>
      <c r="E44" s="31" t="s">
        <v>6</v>
      </c>
      <c r="F44" s="42" t="s">
        <v>50</v>
      </c>
      <c r="G44" s="43">
        <f>G45</f>
        <v>7500</v>
      </c>
      <c r="H44" s="105">
        <v>7500</v>
      </c>
      <c r="I44" s="103">
        <v>0</v>
      </c>
      <c r="J44" s="135">
        <v>7500</v>
      </c>
      <c r="L44" s="112"/>
    </row>
    <row r="45" spans="1:12" ht="15.75" thickBot="1" x14ac:dyDescent="0.3">
      <c r="A45" s="49"/>
      <c r="B45" s="50"/>
      <c r="C45" s="51"/>
      <c r="D45" s="52">
        <v>5512</v>
      </c>
      <c r="E45" s="53">
        <v>6901</v>
      </c>
      <c r="F45" s="54" t="s">
        <v>51</v>
      </c>
      <c r="G45" s="55">
        <v>7500</v>
      </c>
      <c r="H45" s="106">
        <v>7500</v>
      </c>
      <c r="I45" s="127">
        <v>0</v>
      </c>
      <c r="J45" s="136">
        <v>7500</v>
      </c>
      <c r="L45" s="109"/>
    </row>
    <row r="46" spans="1:12" x14ac:dyDescent="0.25">
      <c r="L46" s="114"/>
    </row>
  </sheetData>
  <mergeCells count="5">
    <mergeCell ref="B8:C8"/>
    <mergeCell ref="A1:I1"/>
    <mergeCell ref="A3:I3"/>
    <mergeCell ref="A5:I5"/>
    <mergeCell ref="B7:C7"/>
  </mergeCells>
  <pageMargins left="0.7" right="0.7" top="0.78740157499999996" bottom="0.78740157499999996" header="0.3" footer="0.3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0" workbookViewId="0">
      <selection sqref="A1:E4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80" t="s">
        <v>75</v>
      </c>
      <c r="B1" s="180"/>
      <c r="C1" s="137"/>
      <c r="D1" s="137"/>
      <c r="E1" s="138" t="s">
        <v>76</v>
      </c>
    </row>
    <row r="2" spans="1:10" ht="24.75" thickBot="1" x14ac:dyDescent="0.3">
      <c r="A2" s="139" t="s">
        <v>77</v>
      </c>
      <c r="B2" s="140" t="s">
        <v>3</v>
      </c>
      <c r="C2" s="141" t="s">
        <v>78</v>
      </c>
      <c r="D2" s="141" t="s">
        <v>142</v>
      </c>
      <c r="E2" s="141" t="s">
        <v>79</v>
      </c>
    </row>
    <row r="3" spans="1:10" ht="15" customHeight="1" x14ac:dyDescent="0.25">
      <c r="A3" s="142" t="s">
        <v>80</v>
      </c>
      <c r="B3" s="143" t="s">
        <v>81</v>
      </c>
      <c r="C3" s="144">
        <f>C4+C5+C6</f>
        <v>3035966.79</v>
      </c>
      <c r="D3" s="144">
        <f>D4+D5+D6</f>
        <v>0</v>
      </c>
      <c r="E3" s="145">
        <f t="shared" ref="E3:E24" si="0">C3+D3</f>
        <v>3035966.79</v>
      </c>
    </row>
    <row r="4" spans="1:10" ht="15" customHeight="1" x14ac:dyDescent="0.25">
      <c r="A4" s="146" t="s">
        <v>82</v>
      </c>
      <c r="B4" s="147" t="s">
        <v>83</v>
      </c>
      <c r="C4" s="148">
        <v>2960700</v>
      </c>
      <c r="D4" s="149">
        <v>0</v>
      </c>
      <c r="E4" s="150">
        <f t="shared" si="0"/>
        <v>2960700</v>
      </c>
      <c r="J4" s="151"/>
    </row>
    <row r="5" spans="1:10" ht="15" customHeight="1" x14ac:dyDescent="0.25">
      <c r="A5" s="146" t="s">
        <v>84</v>
      </c>
      <c r="B5" s="147" t="s">
        <v>85</v>
      </c>
      <c r="C5" s="148">
        <v>75266.789999999994</v>
      </c>
      <c r="D5" s="152">
        <v>0</v>
      </c>
      <c r="E5" s="150">
        <f t="shared" si="0"/>
        <v>75266.789999999994</v>
      </c>
    </row>
    <row r="6" spans="1:10" ht="15" customHeight="1" x14ac:dyDescent="0.25">
      <c r="A6" s="146" t="s">
        <v>86</v>
      </c>
      <c r="B6" s="147" t="s">
        <v>87</v>
      </c>
      <c r="C6" s="148">
        <v>0</v>
      </c>
      <c r="D6" s="148">
        <v>0</v>
      </c>
      <c r="E6" s="150">
        <f t="shared" si="0"/>
        <v>0</v>
      </c>
    </row>
    <row r="7" spans="1:10" ht="15" customHeight="1" x14ac:dyDescent="0.25">
      <c r="A7" s="153" t="s">
        <v>88</v>
      </c>
      <c r="B7" s="147" t="s">
        <v>89</v>
      </c>
      <c r="C7" s="154">
        <f>C8+C14</f>
        <v>5284719.22</v>
      </c>
      <c r="D7" s="154">
        <f>D8+D14</f>
        <v>0</v>
      </c>
      <c r="E7" s="155">
        <f t="shared" si="0"/>
        <v>5284719.22</v>
      </c>
    </row>
    <row r="8" spans="1:10" ht="15" customHeight="1" x14ac:dyDescent="0.25">
      <c r="A8" s="146" t="s">
        <v>90</v>
      </c>
      <c r="B8" s="147" t="s">
        <v>91</v>
      </c>
      <c r="C8" s="148">
        <f>C9+C10+C12+C13+C11</f>
        <v>5284719.22</v>
      </c>
      <c r="D8" s="148">
        <f>D9+D10+D12+D13</f>
        <v>0</v>
      </c>
      <c r="E8" s="156">
        <f t="shared" si="0"/>
        <v>5284719.22</v>
      </c>
    </row>
    <row r="9" spans="1:10" ht="15" customHeight="1" x14ac:dyDescent="0.25">
      <c r="A9" s="146" t="s">
        <v>92</v>
      </c>
      <c r="B9" s="147" t="s">
        <v>93</v>
      </c>
      <c r="C9" s="148">
        <v>70970.2</v>
      </c>
      <c r="D9" s="148">
        <v>0</v>
      </c>
      <c r="E9" s="156">
        <f t="shared" si="0"/>
        <v>70970.2</v>
      </c>
    </row>
    <row r="10" spans="1:10" ht="15" customHeight="1" x14ac:dyDescent="0.25">
      <c r="A10" s="146" t="s">
        <v>94</v>
      </c>
      <c r="B10" s="147" t="s">
        <v>91</v>
      </c>
      <c r="C10" s="148">
        <v>5187593.25</v>
      </c>
      <c r="D10" s="148">
        <v>0</v>
      </c>
      <c r="E10" s="156">
        <f t="shared" si="0"/>
        <v>5187593.25</v>
      </c>
    </row>
    <row r="11" spans="1:10" ht="15" customHeight="1" x14ac:dyDescent="0.25">
      <c r="A11" s="146" t="s">
        <v>95</v>
      </c>
      <c r="B11" s="147">
        <v>4123</v>
      </c>
      <c r="C11" s="148">
        <v>0</v>
      </c>
      <c r="D11" s="148">
        <v>0</v>
      </c>
      <c r="E11" s="156">
        <f>SUM(C11:D11)</f>
        <v>0</v>
      </c>
    </row>
    <row r="12" spans="1:10" ht="15" customHeight="1" x14ac:dyDescent="0.25">
      <c r="A12" s="146" t="s">
        <v>96</v>
      </c>
      <c r="B12" s="147" t="s">
        <v>97</v>
      </c>
      <c r="C12" s="148">
        <v>0</v>
      </c>
      <c r="D12" s="148">
        <v>0</v>
      </c>
      <c r="E12" s="156">
        <f>SUM(C12:D12)</f>
        <v>0</v>
      </c>
    </row>
    <row r="13" spans="1:10" ht="15" customHeight="1" x14ac:dyDescent="0.25">
      <c r="A13" s="146" t="s">
        <v>98</v>
      </c>
      <c r="B13" s="147">
        <v>4121</v>
      </c>
      <c r="C13" s="148">
        <v>26155.77</v>
      </c>
      <c r="D13" s="148">
        <v>0</v>
      </c>
      <c r="E13" s="156">
        <f>SUM(C13:D13)</f>
        <v>26155.77</v>
      </c>
    </row>
    <row r="14" spans="1:10" ht="15" customHeight="1" x14ac:dyDescent="0.25">
      <c r="A14" s="146" t="s">
        <v>99</v>
      </c>
      <c r="B14" s="147" t="s">
        <v>100</v>
      </c>
      <c r="C14" s="148">
        <f>C15+C16+C17+C18</f>
        <v>0</v>
      </c>
      <c r="D14" s="148">
        <f>D15+D17+D18</f>
        <v>0</v>
      </c>
      <c r="E14" s="156">
        <f t="shared" si="0"/>
        <v>0</v>
      </c>
    </row>
    <row r="15" spans="1:10" ht="15" customHeight="1" x14ac:dyDescent="0.25">
      <c r="A15" s="146" t="s">
        <v>101</v>
      </c>
      <c r="B15" s="147" t="s">
        <v>102</v>
      </c>
      <c r="C15" s="148">
        <v>0</v>
      </c>
      <c r="D15" s="148">
        <v>0</v>
      </c>
      <c r="E15" s="156">
        <f t="shared" si="0"/>
        <v>0</v>
      </c>
    </row>
    <row r="16" spans="1:10" ht="15" customHeight="1" x14ac:dyDescent="0.25">
      <c r="A16" s="146" t="s">
        <v>103</v>
      </c>
      <c r="B16" s="147">
        <v>4223</v>
      </c>
      <c r="C16" s="148">
        <v>0</v>
      </c>
      <c r="D16" s="148">
        <v>0</v>
      </c>
      <c r="E16" s="156">
        <f>SUM(C16:D16)</f>
        <v>0</v>
      </c>
    </row>
    <row r="17" spans="1:5" ht="15" customHeight="1" x14ac:dyDescent="0.25">
      <c r="A17" s="146" t="s">
        <v>104</v>
      </c>
      <c r="B17" s="147" t="s">
        <v>105</v>
      </c>
      <c r="C17" s="148">
        <v>0</v>
      </c>
      <c r="D17" s="148">
        <v>0</v>
      </c>
      <c r="E17" s="156">
        <f>SUM(C17:D17)</f>
        <v>0</v>
      </c>
    </row>
    <row r="18" spans="1:5" ht="15" customHeight="1" x14ac:dyDescent="0.25">
      <c r="A18" s="146" t="s">
        <v>106</v>
      </c>
      <c r="B18" s="147">
        <v>4221</v>
      </c>
      <c r="C18" s="148">
        <v>0</v>
      </c>
      <c r="D18" s="148">
        <v>0</v>
      </c>
      <c r="E18" s="156">
        <f>SUM(C18:D18)</f>
        <v>0</v>
      </c>
    </row>
    <row r="19" spans="1:5" ht="15" customHeight="1" x14ac:dyDescent="0.25">
      <c r="A19" s="153" t="s">
        <v>107</v>
      </c>
      <c r="B19" s="157" t="s">
        <v>108</v>
      </c>
      <c r="C19" s="154">
        <f>C3+C7</f>
        <v>8320686.0099999998</v>
      </c>
      <c r="D19" s="154">
        <f>D3+D7</f>
        <v>0</v>
      </c>
      <c r="E19" s="155">
        <f t="shared" si="0"/>
        <v>8320686.0099999998</v>
      </c>
    </row>
    <row r="20" spans="1:5" ht="15" customHeight="1" x14ac:dyDescent="0.25">
      <c r="A20" s="153" t="s">
        <v>109</v>
      </c>
      <c r="B20" s="157" t="s">
        <v>110</v>
      </c>
      <c r="C20" s="154">
        <f>SUM(C21:C23)</f>
        <v>842515.69</v>
      </c>
      <c r="D20" s="154">
        <f>SUM(D21:D23)</f>
        <v>0</v>
      </c>
      <c r="E20" s="155">
        <f t="shared" si="0"/>
        <v>842515.69</v>
      </c>
    </row>
    <row r="21" spans="1:5" ht="15" customHeight="1" x14ac:dyDescent="0.25">
      <c r="A21" s="146" t="s">
        <v>111</v>
      </c>
      <c r="B21" s="147" t="s">
        <v>112</v>
      </c>
      <c r="C21" s="148">
        <v>89734.010000000009</v>
      </c>
      <c r="D21" s="148">
        <v>0</v>
      </c>
      <c r="E21" s="156">
        <f t="shared" si="0"/>
        <v>89734.010000000009</v>
      </c>
    </row>
    <row r="22" spans="1:5" ht="15" customHeight="1" x14ac:dyDescent="0.25">
      <c r="A22" s="146" t="s">
        <v>113</v>
      </c>
      <c r="B22" s="147">
        <v>8115</v>
      </c>
      <c r="C22" s="148">
        <v>849656.67999999993</v>
      </c>
      <c r="D22" s="148">
        <v>0</v>
      </c>
      <c r="E22" s="156">
        <f>SUM(C22:D22)</f>
        <v>849656.67999999993</v>
      </c>
    </row>
    <row r="23" spans="1:5" ht="15" customHeight="1" thickBot="1" x14ac:dyDescent="0.3">
      <c r="A23" s="158" t="s">
        <v>114</v>
      </c>
      <c r="B23" s="159">
        <v>-8124</v>
      </c>
      <c r="C23" s="160">
        <v>-96875</v>
      </c>
      <c r="D23" s="160">
        <v>0</v>
      </c>
      <c r="E23" s="161">
        <f>C23+D23</f>
        <v>-96875</v>
      </c>
    </row>
    <row r="24" spans="1:5" ht="15" customHeight="1" thickBot="1" x14ac:dyDescent="0.3">
      <c r="A24" s="162" t="s">
        <v>115</v>
      </c>
      <c r="B24" s="163"/>
      <c r="C24" s="164">
        <f>C3+C7+C20</f>
        <v>9163201.6999999993</v>
      </c>
      <c r="D24" s="164">
        <f>D19+D20</f>
        <v>0</v>
      </c>
      <c r="E24" s="165">
        <f t="shared" si="0"/>
        <v>9163201.6999999993</v>
      </c>
    </row>
    <row r="25" spans="1:5" ht="15.75" thickBot="1" x14ac:dyDescent="0.3">
      <c r="A25" s="180" t="s">
        <v>116</v>
      </c>
      <c r="B25" s="180"/>
      <c r="C25" s="166"/>
      <c r="D25" s="166"/>
      <c r="E25" s="167" t="s">
        <v>76</v>
      </c>
    </row>
    <row r="26" spans="1:5" ht="24.75" thickBot="1" x14ac:dyDescent="0.3">
      <c r="A26" s="139" t="s">
        <v>117</v>
      </c>
      <c r="B26" s="140" t="s">
        <v>118</v>
      </c>
      <c r="C26" s="141" t="s">
        <v>119</v>
      </c>
      <c r="D26" s="141" t="s">
        <v>142</v>
      </c>
      <c r="E26" s="141" t="s">
        <v>120</v>
      </c>
    </row>
    <row r="27" spans="1:5" ht="15" customHeight="1" x14ac:dyDescent="0.25">
      <c r="A27" s="168" t="s">
        <v>121</v>
      </c>
      <c r="B27" s="169" t="s">
        <v>122</v>
      </c>
      <c r="C27" s="152">
        <v>31838.7</v>
      </c>
      <c r="D27" s="152"/>
      <c r="E27" s="170">
        <f>C27+D27</f>
        <v>31838.7</v>
      </c>
    </row>
    <row r="28" spans="1:5" ht="15" customHeight="1" x14ac:dyDescent="0.25">
      <c r="A28" s="171" t="s">
        <v>123</v>
      </c>
      <c r="B28" s="147" t="s">
        <v>122</v>
      </c>
      <c r="C28" s="148">
        <v>294212.42</v>
      </c>
      <c r="D28" s="152"/>
      <c r="E28" s="170">
        <f t="shared" ref="E28:E43" si="1">C28+D28</f>
        <v>294212.42</v>
      </c>
    </row>
    <row r="29" spans="1:5" ht="15" customHeight="1" x14ac:dyDescent="0.25">
      <c r="A29" s="171" t="s">
        <v>124</v>
      </c>
      <c r="B29" s="147" t="s">
        <v>125</v>
      </c>
      <c r="C29" s="148">
        <v>177537.56</v>
      </c>
      <c r="D29" s="152"/>
      <c r="E29" s="170">
        <f>SUM(C29:D29)</f>
        <v>177537.56</v>
      </c>
    </row>
    <row r="30" spans="1:5" ht="15" customHeight="1" x14ac:dyDescent="0.25">
      <c r="A30" s="171" t="s">
        <v>126</v>
      </c>
      <c r="B30" s="147" t="s">
        <v>122</v>
      </c>
      <c r="C30" s="148">
        <v>1043445.62</v>
      </c>
      <c r="D30" s="152"/>
      <c r="E30" s="170">
        <f t="shared" si="1"/>
        <v>1043445.62</v>
      </c>
    </row>
    <row r="31" spans="1:5" ht="15" customHeight="1" x14ac:dyDescent="0.25">
      <c r="A31" s="171" t="s">
        <v>127</v>
      </c>
      <c r="B31" s="147" t="s">
        <v>122</v>
      </c>
      <c r="C31" s="148">
        <v>766431.31</v>
      </c>
      <c r="D31" s="152"/>
      <c r="E31" s="170">
        <f t="shared" si="1"/>
        <v>766431.31</v>
      </c>
    </row>
    <row r="32" spans="1:5" ht="15" customHeight="1" x14ac:dyDescent="0.25">
      <c r="A32" s="171" t="s">
        <v>128</v>
      </c>
      <c r="B32" s="147" t="s">
        <v>122</v>
      </c>
      <c r="C32" s="148">
        <v>4594354.32</v>
      </c>
      <c r="D32" s="152"/>
      <c r="E32" s="170">
        <f>C32+D32</f>
        <v>4594354.32</v>
      </c>
    </row>
    <row r="33" spans="1:7" ht="15" customHeight="1" x14ac:dyDescent="0.25">
      <c r="A33" s="171" t="s">
        <v>129</v>
      </c>
      <c r="B33" s="147" t="s">
        <v>125</v>
      </c>
      <c r="C33" s="148">
        <v>765093.08000000007</v>
      </c>
      <c r="D33" s="152">
        <v>0</v>
      </c>
      <c r="E33" s="170">
        <f t="shared" si="1"/>
        <v>765093.08000000007</v>
      </c>
    </row>
    <row r="34" spans="1:7" ht="15" customHeight="1" x14ac:dyDescent="0.25">
      <c r="A34" s="171" t="s">
        <v>130</v>
      </c>
      <c r="B34" s="147" t="s">
        <v>122</v>
      </c>
      <c r="C34" s="148">
        <v>133219</v>
      </c>
      <c r="D34" s="152"/>
      <c r="E34" s="170">
        <f t="shared" si="1"/>
        <v>133219</v>
      </c>
    </row>
    <row r="35" spans="1:7" ht="15" customHeight="1" x14ac:dyDescent="0.25">
      <c r="A35" s="171" t="s">
        <v>131</v>
      </c>
      <c r="B35" s="147" t="s">
        <v>125</v>
      </c>
      <c r="C35" s="148">
        <v>619673.31999999995</v>
      </c>
      <c r="D35" s="152"/>
      <c r="E35" s="170">
        <f t="shared" si="1"/>
        <v>619673.31999999995</v>
      </c>
    </row>
    <row r="36" spans="1:7" ht="15" customHeight="1" x14ac:dyDescent="0.25">
      <c r="A36" s="171" t="s">
        <v>132</v>
      </c>
      <c r="B36" s="147" t="s">
        <v>133</v>
      </c>
      <c r="C36" s="148">
        <v>0</v>
      </c>
      <c r="D36" s="152"/>
      <c r="E36" s="170">
        <f t="shared" si="1"/>
        <v>0</v>
      </c>
    </row>
    <row r="37" spans="1:7" ht="15" customHeight="1" x14ac:dyDescent="0.25">
      <c r="A37" s="171" t="s">
        <v>134</v>
      </c>
      <c r="B37" s="147" t="s">
        <v>125</v>
      </c>
      <c r="C37" s="148">
        <v>476872.16000000003</v>
      </c>
      <c r="D37" s="152"/>
      <c r="E37" s="170">
        <f t="shared" si="1"/>
        <v>476872.16000000003</v>
      </c>
    </row>
    <row r="38" spans="1:7" ht="15" customHeight="1" x14ac:dyDescent="0.25">
      <c r="A38" s="171" t="s">
        <v>135</v>
      </c>
      <c r="B38" s="147" t="s">
        <v>125</v>
      </c>
      <c r="C38" s="148">
        <v>15500</v>
      </c>
      <c r="D38" s="152"/>
      <c r="E38" s="170">
        <f t="shared" si="1"/>
        <v>15500</v>
      </c>
    </row>
    <row r="39" spans="1:7" ht="15" customHeight="1" x14ac:dyDescent="0.25">
      <c r="A39" s="171" t="s">
        <v>136</v>
      </c>
      <c r="B39" s="147" t="s">
        <v>122</v>
      </c>
      <c r="C39" s="148">
        <v>7390.2</v>
      </c>
      <c r="D39" s="152"/>
      <c r="E39" s="170">
        <f t="shared" si="1"/>
        <v>7390.2</v>
      </c>
    </row>
    <row r="40" spans="1:7" ht="15" customHeight="1" x14ac:dyDescent="0.25">
      <c r="A40" s="171" t="s">
        <v>137</v>
      </c>
      <c r="B40" s="147" t="s">
        <v>125</v>
      </c>
      <c r="C40" s="148">
        <v>135960.95000000001</v>
      </c>
      <c r="D40" s="152"/>
      <c r="E40" s="170">
        <f>C40+D40</f>
        <v>135960.95000000001</v>
      </c>
    </row>
    <row r="41" spans="1:7" ht="15" customHeight="1" x14ac:dyDescent="0.25">
      <c r="A41" s="171" t="s">
        <v>138</v>
      </c>
      <c r="B41" s="147" t="s">
        <v>125</v>
      </c>
      <c r="C41" s="148">
        <v>15293.36</v>
      </c>
      <c r="D41" s="152"/>
      <c r="E41" s="170">
        <f t="shared" si="1"/>
        <v>15293.36</v>
      </c>
    </row>
    <row r="42" spans="1:7" ht="15" customHeight="1" x14ac:dyDescent="0.25">
      <c r="A42" s="171" t="s">
        <v>139</v>
      </c>
      <c r="B42" s="147" t="s">
        <v>125</v>
      </c>
      <c r="C42" s="148">
        <v>81065.55</v>
      </c>
      <c r="D42" s="152"/>
      <c r="E42" s="170">
        <f t="shared" si="1"/>
        <v>81065.55</v>
      </c>
    </row>
    <row r="43" spans="1:7" ht="15" customHeight="1" thickBot="1" x14ac:dyDescent="0.3">
      <c r="A43" s="171" t="s">
        <v>140</v>
      </c>
      <c r="B43" s="147" t="s">
        <v>125</v>
      </c>
      <c r="C43" s="148">
        <v>5314.15</v>
      </c>
      <c r="D43" s="152"/>
      <c r="E43" s="170">
        <f t="shared" si="1"/>
        <v>5314.15</v>
      </c>
    </row>
    <row r="44" spans="1:7" ht="15" customHeight="1" thickBot="1" x14ac:dyDescent="0.3">
      <c r="A44" s="172" t="s">
        <v>141</v>
      </c>
      <c r="B44" s="163"/>
      <c r="C44" s="164">
        <f>C27+C28+C30+C31+C32+C33+C34+C35+C36+C37+C38+C39+C40+C41+C42+C43+C29</f>
        <v>9163201.6999999993</v>
      </c>
      <c r="D44" s="164">
        <f>SUM(D27:D43)</f>
        <v>0</v>
      </c>
      <c r="E44" s="165">
        <f>SUM(E27:E43)</f>
        <v>9163201.6999999993</v>
      </c>
      <c r="G44" s="151"/>
    </row>
    <row r="45" spans="1:7" x14ac:dyDescent="0.25">
      <c r="C45" s="151"/>
      <c r="E45" s="151"/>
    </row>
    <row r="46" spans="1:7" x14ac:dyDescent="0.25">
      <c r="C46" s="151"/>
    </row>
    <row r="47" spans="1:7" x14ac:dyDescent="0.25">
      <c r="C47" s="151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ZRRO_53_18</vt:lpstr>
      <vt:lpstr>PaV</vt:lpstr>
      <vt:lpstr>List3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2018-01-29T13:33:41Z</cp:lastPrinted>
  <dcterms:created xsi:type="dcterms:W3CDTF">2018-01-03T07:23:47Z</dcterms:created>
  <dcterms:modified xsi:type="dcterms:W3CDTF">2018-02-13T08:32:48Z</dcterms:modified>
</cp:coreProperties>
</file>