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91205" sheetId="1" r:id="rId1"/>
    <sheet name="92014 " sheetId="7" r:id="rId2"/>
    <sheet name="Bilance PaV" sheetId="6" r:id="rId3"/>
  </sheets>
  <calcPr calcId="145621"/>
</workbook>
</file>

<file path=xl/calcChain.xml><?xml version="1.0" encoding="utf-8"?>
<calcChain xmlns="http://schemas.openxmlformats.org/spreadsheetml/2006/main">
  <c r="I12" i="7" l="1"/>
  <c r="H12" i="7"/>
  <c r="D46" i="6" l="1"/>
  <c r="C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5" i="6"/>
  <c r="E24" i="6"/>
  <c r="E23" i="6"/>
  <c r="E22" i="6"/>
  <c r="D22" i="6"/>
  <c r="C22" i="6"/>
  <c r="E20" i="6"/>
  <c r="E19" i="6"/>
  <c r="E18" i="6"/>
  <c r="E17" i="6"/>
  <c r="D16" i="6"/>
  <c r="C16" i="6"/>
  <c r="E16" i="6" s="1"/>
  <c r="E15" i="6"/>
  <c r="E14" i="6"/>
  <c r="E13" i="6"/>
  <c r="E12" i="6"/>
  <c r="E11" i="6"/>
  <c r="D10" i="6"/>
  <c r="D9" i="6" s="1"/>
  <c r="C10" i="6"/>
  <c r="E10" i="6" s="1"/>
  <c r="E8" i="6"/>
  <c r="E7" i="6"/>
  <c r="E6" i="6"/>
  <c r="D5" i="6"/>
  <c r="C5" i="6"/>
  <c r="E5" i="6" s="1"/>
  <c r="K10" i="1"/>
  <c r="J10" i="1"/>
  <c r="I10" i="1"/>
  <c r="H10" i="1"/>
  <c r="E46" i="6" l="1"/>
  <c r="D21" i="6"/>
  <c r="D26" i="6" s="1"/>
  <c r="C9" i="6"/>
  <c r="H40" i="1"/>
  <c r="H38" i="1"/>
  <c r="H36" i="1"/>
  <c r="H34" i="1"/>
  <c r="H32" i="1"/>
  <c r="H30" i="1"/>
  <c r="H26" i="1"/>
  <c r="H24" i="1"/>
  <c r="H22" i="1"/>
  <c r="H20" i="1"/>
  <c r="H18" i="1"/>
  <c r="G39" i="1"/>
  <c r="G37" i="1"/>
  <c r="G35" i="1"/>
  <c r="G33" i="1"/>
  <c r="G31" i="1"/>
  <c r="G29" i="1"/>
  <c r="J28" i="1"/>
  <c r="G27" i="1"/>
  <c r="J25" i="1"/>
  <c r="I25" i="1"/>
  <c r="G25" i="1"/>
  <c r="G23" i="1"/>
  <c r="J21" i="1"/>
  <c r="G21" i="1"/>
  <c r="G19" i="1"/>
  <c r="G17" i="1"/>
  <c r="C26" i="6" l="1"/>
  <c r="E26" i="6" s="1"/>
  <c r="E9" i="6"/>
  <c r="C21" i="6"/>
  <c r="E21" i="6" s="1"/>
  <c r="K13" i="1" l="1"/>
  <c r="G10" i="1"/>
</calcChain>
</file>

<file path=xl/sharedStrings.xml><?xml version="1.0" encoding="utf-8"?>
<sst xmlns="http://schemas.openxmlformats.org/spreadsheetml/2006/main" count="242" uniqueCount="131">
  <si>
    <t>Odbor sociálních věcí</t>
  </si>
  <si>
    <t xml:space="preserve"> Kapitola 912 05 - Účelové příspěvky PO v tis.Kč</t>
  </si>
  <si>
    <t>uk.</t>
  </si>
  <si>
    <t>č.a.</t>
  </si>
  <si>
    <t>§</t>
  </si>
  <si>
    <t>pol.</t>
  </si>
  <si>
    <t>91205 -Účelové příspěvky PO</t>
  </si>
  <si>
    <t>SR 2018</t>
  </si>
  <si>
    <t>DU</t>
  </si>
  <si>
    <t>x</t>
  </si>
  <si>
    <t>Jmenovité inv. a neinv. akce resortu</t>
  </si>
  <si>
    <t>0149104</t>
  </si>
  <si>
    <t>1515</t>
  </si>
  <si>
    <t>Domov důchodců Český Dub - Nákup a montáž nového osobního výtahu v DD Český Dub</t>
  </si>
  <si>
    <t>investiční transfery zřízeným příspěvkovým organizacím</t>
  </si>
  <si>
    <t>0550011</t>
  </si>
  <si>
    <t>1509</t>
  </si>
  <si>
    <t>DD Sloup v Č. -  zpracování projektové dokumentace k projektu „Snížení energetické náročnosti levého a pravého předzámčí – Domov důchodců Sloup v Čechách, příspěvková organizace"</t>
  </si>
  <si>
    <t>0550013</t>
  </si>
  <si>
    <t>1502</t>
  </si>
  <si>
    <t>CIPSLK -  TDI, BOZP k projektu „Snížení energetické náročnosti budovy ve Dvorské 445 – Centrum intervenčních a psychosociálních služeb Libereckého kraje, příspěvková organizace"</t>
  </si>
  <si>
    <t>tis. Kč</t>
  </si>
  <si>
    <t>SU</t>
  </si>
  <si>
    <t>0550015</t>
  </si>
  <si>
    <t>1520</t>
  </si>
  <si>
    <t>APOSS Liberec - objemová studie pro transformaci zařízení</t>
  </si>
  <si>
    <t>0550016</t>
  </si>
  <si>
    <t>1512</t>
  </si>
  <si>
    <t xml:space="preserve">Domov důchodců Jablonecké Paseky, příspěvková organizace - výměna výtahů za odpovídající normám </t>
  </si>
  <si>
    <t>0550017</t>
  </si>
  <si>
    <t>1517</t>
  </si>
  <si>
    <t>Dům seniorů Liberec - Františkov, p.o. - rekonstrukce chodníku a pergoly</t>
  </si>
  <si>
    <t>0550018</t>
  </si>
  <si>
    <t>Dům seniorů Liberec - Františkov, p.o. - rekonstrukce terasy a propojení na další vstup</t>
  </si>
  <si>
    <t>0550019</t>
  </si>
  <si>
    <t>1501</t>
  </si>
  <si>
    <t>Jedličkův ústav, p.o. - Instalace stropního zvedacího systému a bezbariérový vstup včetně podřezávky</t>
  </si>
  <si>
    <t>0550020</t>
  </si>
  <si>
    <t>Domov důchodců Sloup v Čechách, příspěvková organizace - vznik senior parku</t>
  </si>
  <si>
    <t>0550021</t>
  </si>
  <si>
    <t>Centrum intervenčních a psychosociálních služeb - energetická úspora (Liberec, Tanvaldská)</t>
  </si>
  <si>
    <t>0550022</t>
  </si>
  <si>
    <t>Jedličkův ústav, příspěvková organizace - instalace stropního zvedacího systému</t>
  </si>
  <si>
    <t>0550023</t>
  </si>
  <si>
    <t>1521</t>
  </si>
  <si>
    <t>Domov a Centrum aktivity, příspěvková organizace - výměna oken</t>
  </si>
  <si>
    <t>neinvestiční příspěvky zřízeným příspěvkovým organizacím</t>
  </si>
  <si>
    <t>0550024</t>
  </si>
  <si>
    <t>Domov a Centrum aktivity, příspěvková organizace - zateplení objektu</t>
  </si>
  <si>
    <t>0550025</t>
  </si>
  <si>
    <t>1516</t>
  </si>
  <si>
    <t>Domov důchodců Jindřichovice pod Smrkem, p.o. - náklady na přípravu výstavby objektu</t>
  </si>
  <si>
    <t>0550026</t>
  </si>
  <si>
    <t>Dům seniorů Liberec - Františkov, příspěvková organizace - stavba altánu s ohništěm</t>
  </si>
  <si>
    <t>UR II</t>
  </si>
  <si>
    <t>RO č. 34/18</t>
  </si>
  <si>
    <t>UR III 2018</t>
  </si>
  <si>
    <t>Kapitálové (investiční) výdaje resortu celkem</t>
  </si>
  <si>
    <t>ZR-RO č. 41/18</t>
  </si>
  <si>
    <t>ZMĚNA ROZPOČTU - ROZPOČTOVÉ OPATŘENÍ Č. 41/18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</si>
  <si>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</si>
  <si>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</si>
  <si>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</si>
  <si>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</si>
  <si>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</si>
  <si>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</si>
  <si>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</si>
  <si>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</si>
  <si>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</si>
  <si>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</si>
  <si>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</si>
  <si>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</si>
  <si>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</si>
  <si>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</si>
  <si>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</si>
  <si>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</si>
  <si>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</si>
  <si>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</si>
  <si>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</si>
  <si>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</si>
  <si>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</si>
  <si>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</si>
  <si>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</si>
  <si>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</si>
  <si>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</si>
  <si>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</si>
  <si>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</si>
  <si>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</si>
  <si>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</si>
  <si>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</si>
  <si>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</si>
  <si>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</si>
  <si>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</si>
  <si>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</si>
  <si>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</si>
  <si>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</si>
  <si>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</si>
  <si>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</si>
  <si>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</si>
  <si>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</si>
  <si>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</si>
  <si>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</si>
  <si>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</si>
  <si>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</si>
  <si>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</si>
  <si>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</si>
  <si>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</si>
  <si>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</si>
  <si>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</si>
  <si>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</si>
  <si>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</si>
  <si>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</si>
  <si>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</si>
  <si>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</si>
  <si>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</si>
  <si>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</si>
  <si>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</si>
  <si>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</si>
  <si>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</si>
  <si>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</si>
  <si>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</si>
  <si>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</si>
  <si>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</si>
  <si>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</si>
  <si>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</si>
  <si>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</si>
  <si>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Odbor investic a správy nemovitého majetku</t>
  </si>
  <si>
    <t xml:space="preserve">Kapitola 920 14 - Kapitálové výdaje </t>
  </si>
  <si>
    <t>92014 - K A P I T Á L O V É  V Ý D A J E</t>
  </si>
  <si>
    <t>Domov důchodců Jablonecké Paseky, příspěvková organizace - výměna výtahů za odpovídající normám</t>
  </si>
  <si>
    <t>014_P01_Tabulkova_cast_ZR_RO_ 41_18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</si>
</sst>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,_K_č_-;\-* #,##0.00,_K_č_-;_-* \-??\ _K_č_-;_-@_-"/>
    <numFmt numFmtId="165" formatCode="#,##0.0"/>
    <numFmt numFmtId="166" formatCode="#,##0.00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120">
    <xf numFmtId="0" fontId="0" fillId="0" borderId="0" xfId="0"/>
    <xf numFmtId="0" fontId="1" fillId="0" borderId="0" xfId="1" applyFont="1" applyFill="1" applyBorder="1"/>
    <xf numFmtId="4" fontId="1" fillId="0" borderId="0" xfId="2" applyNumberFormat="1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6" fillId="0" borderId="0" xfId="4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center" vertical="center"/>
    </xf>
    <xf numFmtId="49" fontId="8" fillId="0" borderId="10" xfId="8" applyNumberFormat="1" applyFont="1" applyFill="1" applyBorder="1" applyAlignment="1">
      <alignment horizontal="center" vertical="center"/>
    </xf>
    <xf numFmtId="49" fontId="8" fillId="0" borderId="11" xfId="8" applyNumberFormat="1" applyFont="1" applyFill="1" applyBorder="1" applyAlignment="1">
      <alignment horizontal="center" vertical="center"/>
    </xf>
    <xf numFmtId="0" fontId="8" fillId="0" borderId="12" xfId="8" applyFont="1" applyFill="1" applyBorder="1" applyAlignment="1">
      <alignment horizontal="center" vertical="center"/>
    </xf>
    <xf numFmtId="0" fontId="8" fillId="0" borderId="10" xfId="9" applyFont="1" applyFill="1" applyBorder="1" applyAlignment="1">
      <alignment horizontal="left" vertical="center" wrapText="1"/>
    </xf>
    <xf numFmtId="4" fontId="8" fillId="0" borderId="10" xfId="1" applyNumberFormat="1" applyFont="1" applyFill="1" applyBorder="1" applyAlignment="1">
      <alignment horizontal="right" vertical="center"/>
    </xf>
    <xf numFmtId="0" fontId="9" fillId="2" borderId="15" xfId="7" applyFont="1" applyFill="1" applyBorder="1" applyAlignment="1">
      <alignment vertical="center" wrapText="1"/>
    </xf>
    <xf numFmtId="4" fontId="7" fillId="0" borderId="18" xfId="1" applyNumberFormat="1" applyFont="1" applyFill="1" applyBorder="1" applyAlignment="1">
      <alignment horizontal="right" vertical="center"/>
    </xf>
    <xf numFmtId="4" fontId="7" fillId="0" borderId="20" xfId="1" applyNumberFormat="1" applyFont="1" applyFill="1" applyBorder="1" applyAlignment="1">
      <alignment horizontal="right" vertical="center"/>
    </xf>
    <xf numFmtId="0" fontId="6" fillId="0" borderId="0" xfId="6" applyFont="1" applyAlignment="1">
      <alignment horizontal="center"/>
    </xf>
    <xf numFmtId="0" fontId="7" fillId="0" borderId="7" xfId="6" applyFont="1" applyFill="1" applyBorder="1" applyAlignment="1">
      <alignment horizontal="center" vertical="center"/>
    </xf>
    <xf numFmtId="4" fontId="7" fillId="0" borderId="23" xfId="1" applyNumberFormat="1" applyFont="1" applyFill="1" applyBorder="1" applyAlignment="1">
      <alignment horizontal="right" vertical="center"/>
    </xf>
    <xf numFmtId="4" fontId="7" fillId="0" borderId="27" xfId="1" applyNumberFormat="1" applyFont="1" applyFill="1" applyBorder="1" applyAlignment="1">
      <alignment horizontal="right" vertical="center"/>
    </xf>
    <xf numFmtId="49" fontId="7" fillId="0" borderId="15" xfId="8" applyNumberFormat="1" applyFont="1" applyFill="1" applyBorder="1" applyAlignment="1">
      <alignment horizontal="center" vertical="center"/>
    </xf>
    <xf numFmtId="49" fontId="7" fillId="0" borderId="16" xfId="8" applyNumberFormat="1" applyFont="1" applyFill="1" applyBorder="1" applyAlignment="1">
      <alignment horizontal="center" vertical="center"/>
    </xf>
    <xf numFmtId="0" fontId="9" fillId="0" borderId="15" xfId="8" applyFont="1" applyFill="1" applyBorder="1" applyAlignment="1">
      <alignment horizontal="center" vertical="center"/>
    </xf>
    <xf numFmtId="0" fontId="9" fillId="0" borderId="17" xfId="8" applyFont="1" applyFill="1" applyBorder="1" applyAlignment="1">
      <alignment horizontal="center" vertical="center"/>
    </xf>
    <xf numFmtId="49" fontId="7" fillId="0" borderId="20" xfId="8" applyNumberFormat="1" applyFont="1" applyFill="1" applyBorder="1" applyAlignment="1">
      <alignment horizontal="center" vertical="center"/>
    </xf>
    <xf numFmtId="4" fontId="7" fillId="0" borderId="21" xfId="1" applyNumberFormat="1" applyFont="1" applyFill="1" applyBorder="1" applyAlignment="1">
      <alignment horizontal="right" vertical="center"/>
    </xf>
    <xf numFmtId="4" fontId="8" fillId="0" borderId="13" xfId="1" applyNumberFormat="1" applyFont="1" applyFill="1" applyBorder="1" applyAlignment="1">
      <alignment horizontal="right" vertical="center"/>
    </xf>
    <xf numFmtId="4" fontId="7" fillId="0" borderId="24" xfId="1" applyNumberFormat="1" applyFont="1" applyFill="1" applyBorder="1" applyAlignment="1">
      <alignment horizontal="right" vertical="center"/>
    </xf>
    <xf numFmtId="4" fontId="7" fillId="0" borderId="29" xfId="1" applyNumberFormat="1" applyFont="1" applyFill="1" applyBorder="1" applyAlignment="1">
      <alignment horizontal="right" vertical="center"/>
    </xf>
    <xf numFmtId="0" fontId="9" fillId="0" borderId="30" xfId="8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4" fillId="0" borderId="22" xfId="0" applyFont="1" applyBorder="1" applyAlignment="1">
      <alignment horizontal="right" vertical="center" wrapText="1"/>
    </xf>
    <xf numFmtId="4" fontId="14" fillId="0" borderId="22" xfId="0" applyNumberFormat="1" applyFont="1" applyBorder="1" applyAlignment="1">
      <alignment horizontal="right" vertical="center" wrapText="1"/>
    </xf>
    <xf numFmtId="4" fontId="14" fillId="0" borderId="26" xfId="0" applyNumberFormat="1" applyFont="1" applyBorder="1" applyAlignment="1">
      <alignment horizontal="right" vertical="center" wrapText="1"/>
    </xf>
    <xf numFmtId="0" fontId="15" fillId="0" borderId="32" xfId="0" applyFont="1" applyBorder="1" applyAlignment="1">
      <alignment vertical="center" wrapText="1"/>
    </xf>
    <xf numFmtId="0" fontId="15" fillId="0" borderId="28" xfId="0" applyFont="1" applyBorder="1" applyAlignment="1">
      <alignment horizontal="right" vertical="center" wrapText="1"/>
    </xf>
    <xf numFmtId="4" fontId="15" fillId="0" borderId="28" xfId="0" applyNumberFormat="1" applyFont="1" applyBorder="1" applyAlignment="1">
      <alignment horizontal="right" vertical="center" wrapText="1"/>
    </xf>
    <xf numFmtId="4" fontId="15" fillId="0" borderId="28" xfId="0" applyNumberFormat="1" applyFont="1" applyBorder="1" applyAlignment="1">
      <alignment vertical="center"/>
    </xf>
    <xf numFmtId="4" fontId="15" fillId="0" borderId="33" xfId="0" applyNumberFormat="1" applyFont="1" applyBorder="1" applyAlignment="1">
      <alignment vertical="center"/>
    </xf>
    <xf numFmtId="4" fontId="0" fillId="0" borderId="0" xfId="0" applyNumberFormat="1"/>
    <xf numFmtId="4" fontId="15" fillId="0" borderId="22" xfId="0" applyNumberFormat="1" applyFont="1" applyBorder="1" applyAlignment="1">
      <alignment horizontal="right" vertical="center" wrapText="1"/>
    </xf>
    <xf numFmtId="0" fontId="14" fillId="0" borderId="32" xfId="0" applyFont="1" applyBorder="1" applyAlignment="1">
      <alignment vertical="center" wrapText="1"/>
    </xf>
    <xf numFmtId="4" fontId="14" fillId="0" borderId="28" xfId="0" applyNumberFormat="1" applyFont="1" applyBorder="1" applyAlignment="1">
      <alignment horizontal="right" vertical="center" wrapText="1"/>
    </xf>
    <xf numFmtId="4" fontId="14" fillId="0" borderId="33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 wrapText="1"/>
    </xf>
    <xf numFmtId="0" fontId="14" fillId="0" borderId="28" xfId="0" applyFont="1" applyBorder="1" applyAlignment="1">
      <alignment horizontal="right" vertical="center" wrapText="1"/>
    </xf>
    <xf numFmtId="0" fontId="15" fillId="0" borderId="34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7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5" fontId="12" fillId="0" borderId="25" xfId="0" applyNumberFormat="1" applyFont="1" applyFill="1" applyBorder="1" applyAlignment="1">
      <alignment horizontal="right"/>
    </xf>
    <xf numFmtId="0" fontId="15" fillId="0" borderId="3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right" vertical="center" wrapText="1"/>
    </xf>
    <xf numFmtId="4" fontId="15" fillId="0" borderId="26" xfId="0" applyNumberFormat="1" applyFont="1" applyBorder="1" applyAlignment="1">
      <alignment horizontal="right" vertical="center" wrapText="1"/>
    </xf>
    <xf numFmtId="0" fontId="15" fillId="0" borderId="3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" fillId="0" borderId="0" xfId="8"/>
    <xf numFmtId="4" fontId="1" fillId="0" borderId="0" xfId="8" applyNumberFormat="1"/>
    <xf numFmtId="166" fontId="1" fillId="0" borderId="0" xfId="8" applyNumberFormat="1"/>
    <xf numFmtId="0" fontId="3" fillId="0" borderId="0" xfId="3"/>
    <xf numFmtId="166" fontId="1" fillId="0" borderId="0" xfId="6" applyNumberFormat="1"/>
    <xf numFmtId="166" fontId="6" fillId="0" borderId="0" xfId="6" applyNumberFormat="1" applyFont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0" xfId="10" applyNumberFormat="1" applyFont="1" applyFill="1" applyBorder="1" applyAlignment="1">
      <alignment horizontal="right" vertical="center"/>
    </xf>
    <xf numFmtId="166" fontId="9" fillId="0" borderId="0" xfId="8" applyNumberFormat="1" applyFont="1" applyFill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Fill="1" applyAlignment="1">
      <alignment vertical="center"/>
    </xf>
    <xf numFmtId="0" fontId="7" fillId="0" borderId="0" xfId="5" applyFont="1" applyFill="1" applyAlignment="1">
      <alignment horizontal="center" vertical="center"/>
    </xf>
    <xf numFmtId="166" fontId="7" fillId="0" borderId="0" xfId="5" applyNumberFormat="1" applyFont="1" applyFill="1" applyAlignment="1">
      <alignment horizontal="center" vertical="center"/>
    </xf>
    <xf numFmtId="166" fontId="1" fillId="0" borderId="0" xfId="5" applyNumberFormat="1" applyFill="1" applyAlignment="1">
      <alignment vertical="center"/>
    </xf>
    <xf numFmtId="0" fontId="9" fillId="0" borderId="3" xfId="5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right" vertical="center"/>
    </xf>
    <xf numFmtId="4" fontId="7" fillId="0" borderId="7" xfId="1" applyNumberFormat="1" applyFont="1" applyFill="1" applyBorder="1" applyAlignment="1">
      <alignment horizontal="right" vertical="center"/>
    </xf>
    <xf numFmtId="4" fontId="8" fillId="0" borderId="10" xfId="1" applyNumberFormat="1" applyFont="1" applyFill="1" applyBorder="1" applyAlignment="1">
      <alignment vertical="center"/>
    </xf>
    <xf numFmtId="4" fontId="8" fillId="0" borderId="13" xfId="1" applyNumberFormat="1" applyFont="1" applyFill="1" applyBorder="1" applyAlignment="1">
      <alignment vertical="center"/>
    </xf>
    <xf numFmtId="0" fontId="9" fillId="0" borderId="14" xfId="8" applyFont="1" applyFill="1" applyBorder="1" applyAlignment="1">
      <alignment horizontal="center" vertical="center"/>
    </xf>
    <xf numFmtId="49" fontId="7" fillId="0" borderId="15" xfId="8" applyNumberFormat="1" applyFont="1" applyFill="1" applyBorder="1" applyAlignment="1">
      <alignment horizontal="center"/>
    </xf>
    <xf numFmtId="49" fontId="7" fillId="0" borderId="16" xfId="8" applyNumberFormat="1" applyFont="1" applyFill="1" applyBorder="1" applyAlignment="1">
      <alignment horizontal="center"/>
    </xf>
    <xf numFmtId="0" fontId="9" fillId="0" borderId="15" xfId="8" applyFont="1" applyFill="1" applyBorder="1" applyAlignment="1">
      <alignment horizontal="center"/>
    </xf>
    <xf numFmtId="0" fontId="9" fillId="0" borderId="17" xfId="8" applyFont="1" applyFill="1" applyBorder="1" applyAlignment="1">
      <alignment horizontal="center"/>
    </xf>
    <xf numFmtId="4" fontId="9" fillId="0" borderId="17" xfId="1" applyNumberFormat="1" applyFont="1" applyFill="1" applyBorder="1" applyAlignment="1">
      <alignment vertical="center"/>
    </xf>
    <xf numFmtId="4" fontId="9" fillId="0" borderId="19" xfId="1" applyNumberFormat="1" applyFont="1" applyFill="1" applyBorder="1" applyAlignment="1">
      <alignment vertical="center"/>
    </xf>
    <xf numFmtId="0" fontId="9" fillId="0" borderId="14" xfId="8" applyFont="1" applyFill="1" applyBorder="1" applyAlignment="1">
      <alignment horizontal="center"/>
    </xf>
    <xf numFmtId="49" fontId="7" fillId="0" borderId="20" xfId="8" applyNumberFormat="1" applyFont="1" applyFill="1" applyBorder="1" applyAlignment="1">
      <alignment horizontal="center"/>
    </xf>
    <xf numFmtId="4" fontId="9" fillId="0" borderId="24" xfId="1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0" fillId="0" borderId="0" xfId="12" applyFont="1" applyAlignment="1">
      <alignment horizontal="right"/>
    </xf>
    <xf numFmtId="0" fontId="6" fillId="0" borderId="0" xfId="6" applyFont="1" applyFill="1" applyAlignment="1">
      <alignment horizontal="center"/>
    </xf>
    <xf numFmtId="0" fontId="6" fillId="0" borderId="0" xfId="6" applyFont="1" applyAlignment="1">
      <alignment horizontal="center"/>
    </xf>
    <xf numFmtId="0" fontId="1" fillId="0" borderId="0" xfId="8" applyAlignment="1">
      <alignment horizontal="right"/>
    </xf>
    <xf numFmtId="0" fontId="13" fillId="3" borderId="25" xfId="0" applyFont="1" applyFill="1" applyBorder="1" applyAlignment="1">
      <alignment horizontal="center"/>
    </xf>
  </cellXfs>
  <cellStyles count="13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4"/>
    <cellStyle name="normální_2. Rozpočet 2007 - tabulky" xfId="3"/>
    <cellStyle name="normální_Rozpis výdajů 03 bez PO 2 2" xfId="1"/>
    <cellStyle name="normální_Rozpis výdajů 03 bez PO 3" xfId="8"/>
    <cellStyle name="normální_Rozpis výdajů 03 bez PO 3 2" xfId="9"/>
    <cellStyle name="normální_Rozpis výdajů 03 bez PO_04 - OSMTVS 2" xfId="7"/>
    <cellStyle name="normální_Rozpočet 2004 (ZK)" xfId="12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Q10" sqref="Q10"/>
    </sheetView>
  </sheetViews>
  <sheetFormatPr defaultRowHeight="12.75" x14ac:dyDescent="0.2"/>
  <cols>
    <col min="1" max="1" width="4.28515625" customWidth="1"/>
    <col min="2" max="2" width="6.85546875" customWidth="1"/>
    <col min="3" max="3" width="5.42578125" customWidth="1"/>
    <col min="4" max="4" width="6.42578125" customWidth="1"/>
    <col min="5" max="5" width="6.5703125" customWidth="1"/>
    <col min="6" max="6" width="25.5703125" customWidth="1"/>
    <col min="7" max="7" width="7.7109375" customWidth="1"/>
    <col min="8" max="8" width="8.42578125" customWidth="1"/>
    <col min="9" max="9" width="7.28515625" customWidth="1"/>
    <col min="10" max="10" width="9.140625" customWidth="1"/>
    <col min="11" max="11" width="7.7109375" customWidth="1"/>
  </cols>
  <sheetData>
    <row r="1" spans="1:11" x14ac:dyDescent="0.2">
      <c r="G1" t="s">
        <v>130</v>
      </c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111" t="s">
        <v>59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18" customHeight="1" x14ac:dyDescent="0.25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ht="18" x14ac:dyDescent="0.25">
      <c r="A6" s="4"/>
      <c r="B6" s="4"/>
      <c r="C6" s="4"/>
      <c r="D6" s="4"/>
      <c r="E6" s="4"/>
      <c r="F6" s="5"/>
      <c r="G6" s="4"/>
      <c r="H6" s="4"/>
      <c r="I6" s="4"/>
      <c r="J6" s="4"/>
      <c r="K6" s="1"/>
    </row>
    <row r="7" spans="1:11" ht="15.75" x14ac:dyDescent="0.25">
      <c r="A7" s="113" t="s">
        <v>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16.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1"/>
    </row>
    <row r="9" spans="1:11" ht="29.25" customHeight="1" thickBot="1" x14ac:dyDescent="0.25">
      <c r="A9" s="7" t="s">
        <v>2</v>
      </c>
      <c r="B9" s="8" t="s">
        <v>3</v>
      </c>
      <c r="C9" s="94"/>
      <c r="D9" s="10" t="s">
        <v>4</v>
      </c>
      <c r="E9" s="8" t="s">
        <v>5</v>
      </c>
      <c r="F9" s="11" t="s">
        <v>6</v>
      </c>
      <c r="G9" s="12" t="s">
        <v>7</v>
      </c>
      <c r="H9" s="95" t="s">
        <v>54</v>
      </c>
      <c r="I9" s="13" t="s">
        <v>55</v>
      </c>
      <c r="J9" s="13" t="s">
        <v>58</v>
      </c>
      <c r="K9" s="96" t="s">
        <v>56</v>
      </c>
    </row>
    <row r="10" spans="1:11" ht="23.25" thickBot="1" x14ac:dyDescent="0.25">
      <c r="A10" s="14" t="s">
        <v>8</v>
      </c>
      <c r="B10" s="11" t="s">
        <v>9</v>
      </c>
      <c r="C10" s="11"/>
      <c r="D10" s="11" t="s">
        <v>9</v>
      </c>
      <c r="E10" s="15" t="s">
        <v>9</v>
      </c>
      <c r="F10" s="40" t="s">
        <v>10</v>
      </c>
      <c r="G10" s="16">
        <f>G11+G13</f>
        <v>0</v>
      </c>
      <c r="H10" s="16">
        <f>H11+H13+H15+H17+H19+H21+H23+H25+H27+H29+H31+H33+H35+H37+H39</f>
        <v>12443</v>
      </c>
      <c r="I10" s="16">
        <f>I11+I13+I15</f>
        <v>2092.5</v>
      </c>
      <c r="J10" s="97">
        <f>J19+J21+J23+J25+J27+J29+J31+J33+J35+J37+J39</f>
        <v>-4820</v>
      </c>
      <c r="K10" s="98">
        <f>K11+K13+K15+K17+K19+K21+K23+K25+K27+K29+K31+K33+K35+K37+K39</f>
        <v>9715.5</v>
      </c>
    </row>
    <row r="11" spans="1:11" ht="51" customHeight="1" x14ac:dyDescent="0.2">
      <c r="A11" s="17" t="s">
        <v>8</v>
      </c>
      <c r="B11" s="18" t="s">
        <v>11</v>
      </c>
      <c r="C11" s="19" t="s">
        <v>12</v>
      </c>
      <c r="D11" s="18" t="s">
        <v>9</v>
      </c>
      <c r="E11" s="20" t="s">
        <v>9</v>
      </c>
      <c r="F11" s="21" t="s">
        <v>13</v>
      </c>
      <c r="G11" s="22">
        <v>0</v>
      </c>
      <c r="H11" s="22">
        <v>0</v>
      </c>
      <c r="I11" s="22">
        <v>1800</v>
      </c>
      <c r="J11" s="99">
        <v>0</v>
      </c>
      <c r="K11" s="100">
        <v>1800</v>
      </c>
    </row>
    <row r="12" spans="1:11" ht="26.25" customHeight="1" thickBot="1" x14ac:dyDescent="0.25">
      <c r="A12" s="101"/>
      <c r="B12" s="102"/>
      <c r="C12" s="103"/>
      <c r="D12" s="104">
        <v>4357</v>
      </c>
      <c r="E12" s="105">
        <v>6351</v>
      </c>
      <c r="F12" s="23" t="s">
        <v>14</v>
      </c>
      <c r="G12" s="24">
        <v>0</v>
      </c>
      <c r="H12" s="28">
        <v>0</v>
      </c>
      <c r="I12" s="28">
        <v>1800</v>
      </c>
      <c r="J12" s="106">
        <v>0</v>
      </c>
      <c r="K12" s="107">
        <v>1800</v>
      </c>
    </row>
    <row r="13" spans="1:11" ht="90" customHeight="1" x14ac:dyDescent="0.2">
      <c r="A13" s="17" t="s">
        <v>8</v>
      </c>
      <c r="B13" s="18" t="s">
        <v>15</v>
      </c>
      <c r="C13" s="19" t="s">
        <v>16</v>
      </c>
      <c r="D13" s="18" t="s">
        <v>9</v>
      </c>
      <c r="E13" s="20" t="s">
        <v>9</v>
      </c>
      <c r="F13" s="21" t="s">
        <v>17</v>
      </c>
      <c r="G13" s="22">
        <v>0</v>
      </c>
      <c r="H13" s="22">
        <v>0</v>
      </c>
      <c r="I13" s="22">
        <v>142.5</v>
      </c>
      <c r="J13" s="99">
        <v>0</v>
      </c>
      <c r="K13" s="100">
        <f>K14</f>
        <v>142.5</v>
      </c>
    </row>
    <row r="14" spans="1:11" ht="26.25" customHeight="1" thickBot="1" x14ac:dyDescent="0.25">
      <c r="A14" s="108"/>
      <c r="B14" s="109"/>
      <c r="C14" s="103"/>
      <c r="D14" s="104">
        <v>4357</v>
      </c>
      <c r="E14" s="105">
        <v>6351</v>
      </c>
      <c r="F14" s="23" t="s">
        <v>14</v>
      </c>
      <c r="G14" s="25">
        <v>0</v>
      </c>
      <c r="H14" s="29">
        <v>0</v>
      </c>
      <c r="I14" s="29">
        <v>142.5</v>
      </c>
      <c r="J14" s="106">
        <v>0</v>
      </c>
      <c r="K14" s="107">
        <v>142.5</v>
      </c>
    </row>
    <row r="15" spans="1:11" ht="90" customHeight="1" x14ac:dyDescent="0.2">
      <c r="A15" s="17" t="s">
        <v>8</v>
      </c>
      <c r="B15" s="18" t="s">
        <v>18</v>
      </c>
      <c r="C15" s="19" t="s">
        <v>19</v>
      </c>
      <c r="D15" s="18" t="s">
        <v>9</v>
      </c>
      <c r="E15" s="20" t="s">
        <v>9</v>
      </c>
      <c r="F15" s="21" t="s">
        <v>20</v>
      </c>
      <c r="G15" s="22">
        <v>0</v>
      </c>
      <c r="H15" s="22">
        <v>0</v>
      </c>
      <c r="I15" s="22">
        <v>150</v>
      </c>
      <c r="J15" s="99">
        <v>0</v>
      </c>
      <c r="K15" s="100">
        <v>150</v>
      </c>
    </row>
    <row r="16" spans="1:11" ht="22.5" customHeight="1" thickBot="1" x14ac:dyDescent="0.25">
      <c r="A16" s="108"/>
      <c r="B16" s="109"/>
      <c r="C16" s="103"/>
      <c r="D16" s="104">
        <v>4311</v>
      </c>
      <c r="E16" s="105">
        <v>6351</v>
      </c>
      <c r="F16" s="23" t="s">
        <v>14</v>
      </c>
      <c r="G16" s="25">
        <v>0</v>
      </c>
      <c r="H16" s="29">
        <v>0</v>
      </c>
      <c r="I16" s="29">
        <v>150</v>
      </c>
      <c r="J16" s="106">
        <v>0</v>
      </c>
      <c r="K16" s="110">
        <v>150</v>
      </c>
    </row>
    <row r="17" spans="1:11" ht="33.75" x14ac:dyDescent="0.2">
      <c r="A17" s="17" t="s">
        <v>8</v>
      </c>
      <c r="B17" s="18" t="s">
        <v>23</v>
      </c>
      <c r="C17" s="19" t="s">
        <v>24</v>
      </c>
      <c r="D17" s="18" t="s">
        <v>9</v>
      </c>
      <c r="E17" s="20" t="s">
        <v>9</v>
      </c>
      <c r="F17" s="21" t="s">
        <v>25</v>
      </c>
      <c r="G17" s="22">
        <f>+G18</f>
        <v>0</v>
      </c>
      <c r="H17" s="22">
        <v>153</v>
      </c>
      <c r="I17" s="22">
        <v>0</v>
      </c>
      <c r="J17" s="99">
        <v>0</v>
      </c>
      <c r="K17" s="100">
        <v>153</v>
      </c>
    </row>
    <row r="18" spans="1:11" ht="23.25" thickBot="1" x14ac:dyDescent="0.25">
      <c r="A18" s="108"/>
      <c r="B18" s="109"/>
      <c r="C18" s="103"/>
      <c r="D18" s="104">
        <v>4357</v>
      </c>
      <c r="E18" s="105">
        <v>6351</v>
      </c>
      <c r="F18" s="23" t="s">
        <v>14</v>
      </c>
      <c r="G18" s="25">
        <v>0</v>
      </c>
      <c r="H18" s="29">
        <f>H17</f>
        <v>153</v>
      </c>
      <c r="I18" s="29">
        <v>0</v>
      </c>
      <c r="J18" s="106">
        <v>0</v>
      </c>
      <c r="K18" s="110">
        <v>153</v>
      </c>
    </row>
    <row r="19" spans="1:11" ht="45" x14ac:dyDescent="0.2">
      <c r="A19" s="17" t="s">
        <v>8</v>
      </c>
      <c r="B19" s="18" t="s">
        <v>26</v>
      </c>
      <c r="C19" s="19" t="s">
        <v>27</v>
      </c>
      <c r="D19" s="18" t="s">
        <v>9</v>
      </c>
      <c r="E19" s="20" t="s">
        <v>9</v>
      </c>
      <c r="F19" s="21" t="s">
        <v>28</v>
      </c>
      <c r="G19" s="22">
        <f>+G20</f>
        <v>0</v>
      </c>
      <c r="H19" s="22">
        <v>4200</v>
      </c>
      <c r="I19" s="22">
        <v>0</v>
      </c>
      <c r="J19" s="99">
        <v>-4200</v>
      </c>
      <c r="K19" s="100">
        <v>0</v>
      </c>
    </row>
    <row r="20" spans="1:11" ht="23.25" thickBot="1" x14ac:dyDescent="0.25">
      <c r="A20" s="108"/>
      <c r="B20" s="109"/>
      <c r="C20" s="103"/>
      <c r="D20" s="104">
        <v>4357</v>
      </c>
      <c r="E20" s="105">
        <v>6351</v>
      </c>
      <c r="F20" s="23" t="s">
        <v>14</v>
      </c>
      <c r="G20" s="25">
        <v>0</v>
      </c>
      <c r="H20" s="29">
        <f>H19</f>
        <v>4200</v>
      </c>
      <c r="I20" s="29">
        <v>0</v>
      </c>
      <c r="J20" s="106">
        <v>-4200</v>
      </c>
      <c r="K20" s="110">
        <v>0</v>
      </c>
    </row>
    <row r="21" spans="1:11" ht="45" x14ac:dyDescent="0.2">
      <c r="A21" s="17" t="s">
        <v>8</v>
      </c>
      <c r="B21" s="18" t="s">
        <v>29</v>
      </c>
      <c r="C21" s="19" t="s">
        <v>30</v>
      </c>
      <c r="D21" s="18" t="s">
        <v>9</v>
      </c>
      <c r="E21" s="20" t="s">
        <v>9</v>
      </c>
      <c r="F21" s="21" t="s">
        <v>31</v>
      </c>
      <c r="G21" s="22">
        <f t="shared" ref="G21" si="0">+G22</f>
        <v>0</v>
      </c>
      <c r="H21" s="22">
        <v>200</v>
      </c>
      <c r="I21" s="22">
        <v>0</v>
      </c>
      <c r="J21" s="99">
        <f t="shared" ref="I21:J25" si="1">J22</f>
        <v>0</v>
      </c>
      <c r="K21" s="100">
        <v>200</v>
      </c>
    </row>
    <row r="22" spans="1:11" ht="23.25" thickBot="1" x14ac:dyDescent="0.25">
      <c r="A22" s="108"/>
      <c r="B22" s="109"/>
      <c r="C22" s="103"/>
      <c r="D22" s="104">
        <v>4357</v>
      </c>
      <c r="E22" s="105">
        <v>6351</v>
      </c>
      <c r="F22" s="23" t="s">
        <v>14</v>
      </c>
      <c r="G22" s="25">
        <v>0</v>
      </c>
      <c r="H22" s="29">
        <f>H21</f>
        <v>200</v>
      </c>
      <c r="I22" s="29">
        <v>0</v>
      </c>
      <c r="J22" s="106">
        <v>0</v>
      </c>
      <c r="K22" s="110">
        <v>200</v>
      </c>
    </row>
    <row r="23" spans="1:11" ht="45" x14ac:dyDescent="0.2">
      <c r="A23" s="17" t="s">
        <v>8</v>
      </c>
      <c r="B23" s="18" t="s">
        <v>32</v>
      </c>
      <c r="C23" s="19" t="s">
        <v>30</v>
      </c>
      <c r="D23" s="18" t="s">
        <v>9</v>
      </c>
      <c r="E23" s="20" t="s">
        <v>9</v>
      </c>
      <c r="F23" s="21" t="s">
        <v>33</v>
      </c>
      <c r="G23" s="22">
        <f t="shared" ref="G23" si="2">+G24</f>
        <v>0</v>
      </c>
      <c r="H23" s="22">
        <v>350</v>
      </c>
      <c r="I23" s="22">
        <v>0</v>
      </c>
      <c r="J23" s="99">
        <v>0</v>
      </c>
      <c r="K23" s="100">
        <v>350</v>
      </c>
    </row>
    <row r="24" spans="1:11" ht="23.25" thickBot="1" x14ac:dyDescent="0.25">
      <c r="A24" s="108"/>
      <c r="B24" s="109"/>
      <c r="C24" s="103"/>
      <c r="D24" s="104">
        <v>4357</v>
      </c>
      <c r="E24" s="105">
        <v>6351</v>
      </c>
      <c r="F24" s="23" t="s">
        <v>14</v>
      </c>
      <c r="G24" s="25">
        <v>0</v>
      </c>
      <c r="H24" s="29">
        <f>H23</f>
        <v>350</v>
      </c>
      <c r="I24" s="29">
        <v>0</v>
      </c>
      <c r="J24" s="106">
        <v>0</v>
      </c>
      <c r="K24" s="110">
        <v>350</v>
      </c>
    </row>
    <row r="25" spans="1:11" ht="45" x14ac:dyDescent="0.2">
      <c r="A25" s="17" t="s">
        <v>8</v>
      </c>
      <c r="B25" s="18" t="s">
        <v>34</v>
      </c>
      <c r="C25" s="19" t="s">
        <v>35</v>
      </c>
      <c r="D25" s="18" t="s">
        <v>9</v>
      </c>
      <c r="E25" s="20" t="s">
        <v>9</v>
      </c>
      <c r="F25" s="21" t="s">
        <v>36</v>
      </c>
      <c r="G25" s="22">
        <f t="shared" ref="G25" si="3">+G26</f>
        <v>0</v>
      </c>
      <c r="H25" s="22">
        <v>2200</v>
      </c>
      <c r="I25" s="22">
        <f t="shared" si="1"/>
        <v>0</v>
      </c>
      <c r="J25" s="99">
        <f t="shared" si="1"/>
        <v>0</v>
      </c>
      <c r="K25" s="100">
        <v>2200</v>
      </c>
    </row>
    <row r="26" spans="1:11" ht="23.25" thickBot="1" x14ac:dyDescent="0.25">
      <c r="A26" s="108"/>
      <c r="B26" s="109"/>
      <c r="C26" s="103"/>
      <c r="D26" s="104">
        <v>4357</v>
      </c>
      <c r="E26" s="105">
        <v>6351</v>
      </c>
      <c r="F26" s="23" t="s">
        <v>14</v>
      </c>
      <c r="G26" s="25">
        <v>0</v>
      </c>
      <c r="H26" s="29">
        <f>H25</f>
        <v>2200</v>
      </c>
      <c r="I26" s="29">
        <v>0</v>
      </c>
      <c r="J26" s="106">
        <v>0</v>
      </c>
      <c r="K26" s="110">
        <v>2200</v>
      </c>
    </row>
    <row r="27" spans="1:11" ht="45" x14ac:dyDescent="0.2">
      <c r="A27" s="17" t="s">
        <v>8</v>
      </c>
      <c r="B27" s="18" t="s">
        <v>37</v>
      </c>
      <c r="C27" s="19" t="s">
        <v>16</v>
      </c>
      <c r="D27" s="18" t="s">
        <v>9</v>
      </c>
      <c r="E27" s="20" t="s">
        <v>9</v>
      </c>
      <c r="F27" s="21" t="s">
        <v>38</v>
      </c>
      <c r="G27" s="22">
        <f t="shared" ref="G27" si="4">+G28</f>
        <v>0</v>
      </c>
      <c r="H27" s="22">
        <v>300</v>
      </c>
      <c r="I27" s="22">
        <v>0</v>
      </c>
      <c r="J27" s="99">
        <v>0</v>
      </c>
      <c r="K27" s="100">
        <v>300</v>
      </c>
    </row>
    <row r="28" spans="1:11" ht="23.25" thickBot="1" x14ac:dyDescent="0.25">
      <c r="A28" s="108"/>
      <c r="B28" s="109"/>
      <c r="C28" s="103"/>
      <c r="D28" s="104">
        <v>4357</v>
      </c>
      <c r="E28" s="105">
        <v>6351</v>
      </c>
      <c r="F28" s="23" t="s">
        <v>14</v>
      </c>
      <c r="G28" s="25">
        <v>0</v>
      </c>
      <c r="H28" s="29">
        <v>0</v>
      </c>
      <c r="I28" s="29">
        <v>0</v>
      </c>
      <c r="J28" s="106">
        <f t="shared" ref="J28" si="5">H28+I28</f>
        <v>0</v>
      </c>
      <c r="K28" s="110">
        <v>300</v>
      </c>
    </row>
    <row r="29" spans="1:11" ht="45" x14ac:dyDescent="0.2">
      <c r="A29" s="17" t="s">
        <v>8</v>
      </c>
      <c r="B29" s="18" t="s">
        <v>39</v>
      </c>
      <c r="C29" s="19" t="s">
        <v>19</v>
      </c>
      <c r="D29" s="18" t="s">
        <v>9</v>
      </c>
      <c r="E29" s="20" t="s">
        <v>9</v>
      </c>
      <c r="F29" s="21" t="s">
        <v>40</v>
      </c>
      <c r="G29" s="22">
        <f t="shared" ref="G29" si="6">+G30</f>
        <v>0</v>
      </c>
      <c r="H29" s="22">
        <v>440</v>
      </c>
      <c r="I29" s="22">
        <v>0</v>
      </c>
      <c r="J29" s="99">
        <v>0</v>
      </c>
      <c r="K29" s="100">
        <v>440</v>
      </c>
    </row>
    <row r="30" spans="1:11" ht="23.25" thickBot="1" x14ac:dyDescent="0.25">
      <c r="A30" s="108"/>
      <c r="B30" s="109"/>
      <c r="C30" s="103"/>
      <c r="D30" s="104">
        <v>4311</v>
      </c>
      <c r="E30" s="105">
        <v>6351</v>
      </c>
      <c r="F30" s="23" t="s">
        <v>14</v>
      </c>
      <c r="G30" s="25">
        <v>0</v>
      </c>
      <c r="H30" s="29">
        <f>H29</f>
        <v>440</v>
      </c>
      <c r="I30" s="29">
        <v>0</v>
      </c>
      <c r="J30" s="106">
        <v>0</v>
      </c>
      <c r="K30" s="110">
        <v>440</v>
      </c>
    </row>
    <row r="31" spans="1:11" ht="33.75" x14ac:dyDescent="0.2">
      <c r="A31" s="17" t="s">
        <v>8</v>
      </c>
      <c r="B31" s="18" t="s">
        <v>41</v>
      </c>
      <c r="C31" s="19" t="s">
        <v>35</v>
      </c>
      <c r="D31" s="18" t="s">
        <v>9</v>
      </c>
      <c r="E31" s="20" t="s">
        <v>9</v>
      </c>
      <c r="F31" s="21" t="s">
        <v>42</v>
      </c>
      <c r="G31" s="22">
        <f t="shared" ref="G31" si="7">+G32</f>
        <v>0</v>
      </c>
      <c r="H31" s="22">
        <v>300</v>
      </c>
      <c r="I31" s="22">
        <v>0</v>
      </c>
      <c r="J31" s="99">
        <v>0</v>
      </c>
      <c r="K31" s="100">
        <v>300</v>
      </c>
    </row>
    <row r="32" spans="1:11" ht="23.25" thickBot="1" x14ac:dyDescent="0.25">
      <c r="A32" s="108"/>
      <c r="B32" s="109"/>
      <c r="C32" s="103"/>
      <c r="D32" s="104">
        <v>4357</v>
      </c>
      <c r="E32" s="105">
        <v>6351</v>
      </c>
      <c r="F32" s="23" t="s">
        <v>14</v>
      </c>
      <c r="G32" s="25">
        <v>0</v>
      </c>
      <c r="H32" s="29">
        <f>H31</f>
        <v>300</v>
      </c>
      <c r="I32" s="29">
        <v>0</v>
      </c>
      <c r="J32" s="106">
        <v>0</v>
      </c>
      <c r="K32" s="110">
        <v>300</v>
      </c>
    </row>
    <row r="33" spans="1:11" ht="33.75" x14ac:dyDescent="0.2">
      <c r="A33" s="17" t="s">
        <v>8</v>
      </c>
      <c r="B33" s="18" t="s">
        <v>43</v>
      </c>
      <c r="C33" s="19" t="s">
        <v>44</v>
      </c>
      <c r="D33" s="18" t="s">
        <v>9</v>
      </c>
      <c r="E33" s="20" t="s">
        <v>9</v>
      </c>
      <c r="F33" s="21" t="s">
        <v>45</v>
      </c>
      <c r="G33" s="22">
        <f t="shared" ref="G33" si="8">+G34</f>
        <v>0</v>
      </c>
      <c r="H33" s="22">
        <v>180</v>
      </c>
      <c r="I33" s="22">
        <v>0</v>
      </c>
      <c r="J33" s="99">
        <v>0</v>
      </c>
      <c r="K33" s="100">
        <v>180</v>
      </c>
    </row>
    <row r="34" spans="1:11" ht="23.25" thickBot="1" x14ac:dyDescent="0.25">
      <c r="A34" s="108"/>
      <c r="B34" s="109"/>
      <c r="C34" s="103"/>
      <c r="D34" s="104">
        <v>4357</v>
      </c>
      <c r="E34" s="105">
        <v>5331</v>
      </c>
      <c r="F34" s="23" t="s">
        <v>46</v>
      </c>
      <c r="G34" s="25">
        <v>0</v>
      </c>
      <c r="H34" s="29">
        <f>H33</f>
        <v>180</v>
      </c>
      <c r="I34" s="29">
        <v>0</v>
      </c>
      <c r="J34" s="106">
        <v>0</v>
      </c>
      <c r="K34" s="110">
        <v>180</v>
      </c>
    </row>
    <row r="35" spans="1:11" ht="33.75" x14ac:dyDescent="0.2">
      <c r="A35" s="17" t="s">
        <v>8</v>
      </c>
      <c r="B35" s="18" t="s">
        <v>47</v>
      </c>
      <c r="C35" s="19" t="s">
        <v>44</v>
      </c>
      <c r="D35" s="18" t="s">
        <v>9</v>
      </c>
      <c r="E35" s="20" t="s">
        <v>9</v>
      </c>
      <c r="F35" s="21" t="s">
        <v>48</v>
      </c>
      <c r="G35" s="22">
        <f t="shared" ref="G35" si="9">+G36</f>
        <v>0</v>
      </c>
      <c r="H35" s="22">
        <v>620</v>
      </c>
      <c r="I35" s="22">
        <v>0</v>
      </c>
      <c r="J35" s="99">
        <v>-620</v>
      </c>
      <c r="K35" s="100">
        <v>0</v>
      </c>
    </row>
    <row r="36" spans="1:11" ht="23.25" thickBot="1" x14ac:dyDescent="0.25">
      <c r="A36" s="108"/>
      <c r="B36" s="109"/>
      <c r="C36" s="103"/>
      <c r="D36" s="104">
        <v>4357</v>
      </c>
      <c r="E36" s="105">
        <v>6351</v>
      </c>
      <c r="F36" s="23" t="s">
        <v>14</v>
      </c>
      <c r="G36" s="25">
        <v>0</v>
      </c>
      <c r="H36" s="29">
        <f>H35</f>
        <v>620</v>
      </c>
      <c r="I36" s="29">
        <v>0</v>
      </c>
      <c r="J36" s="106">
        <v>-620</v>
      </c>
      <c r="K36" s="110">
        <v>0</v>
      </c>
    </row>
    <row r="37" spans="1:11" ht="45" x14ac:dyDescent="0.2">
      <c r="A37" s="17" t="s">
        <v>8</v>
      </c>
      <c r="B37" s="18" t="s">
        <v>49</v>
      </c>
      <c r="C37" s="19" t="s">
        <v>50</v>
      </c>
      <c r="D37" s="18" t="s">
        <v>9</v>
      </c>
      <c r="E37" s="20" t="s">
        <v>9</v>
      </c>
      <c r="F37" s="21" t="s">
        <v>51</v>
      </c>
      <c r="G37" s="22">
        <f t="shared" ref="G37" si="10">+G38</f>
        <v>0</v>
      </c>
      <c r="H37" s="22">
        <v>3000</v>
      </c>
      <c r="I37" s="22">
        <v>0</v>
      </c>
      <c r="J37" s="99">
        <v>0</v>
      </c>
      <c r="K37" s="100">
        <v>3000</v>
      </c>
    </row>
    <row r="38" spans="1:11" ht="23.25" thickBot="1" x14ac:dyDescent="0.25">
      <c r="A38" s="108"/>
      <c r="B38" s="109"/>
      <c r="C38" s="103"/>
      <c r="D38" s="104">
        <v>4357</v>
      </c>
      <c r="E38" s="105">
        <v>6351</v>
      </c>
      <c r="F38" s="23" t="s">
        <v>14</v>
      </c>
      <c r="G38" s="25">
        <v>0</v>
      </c>
      <c r="H38" s="29">
        <f>H37</f>
        <v>3000</v>
      </c>
      <c r="I38" s="29">
        <v>0</v>
      </c>
      <c r="J38" s="106">
        <v>0</v>
      </c>
      <c r="K38" s="110">
        <v>3000</v>
      </c>
    </row>
    <row r="39" spans="1:11" ht="45" x14ac:dyDescent="0.2">
      <c r="A39" s="17" t="s">
        <v>8</v>
      </c>
      <c r="B39" s="18" t="s">
        <v>52</v>
      </c>
      <c r="C39" s="19" t="s">
        <v>30</v>
      </c>
      <c r="D39" s="18" t="s">
        <v>9</v>
      </c>
      <c r="E39" s="20" t="s">
        <v>9</v>
      </c>
      <c r="F39" s="21" t="s">
        <v>53</v>
      </c>
      <c r="G39" s="22">
        <f t="shared" ref="G39" si="11">+G40</f>
        <v>0</v>
      </c>
      <c r="H39" s="22">
        <v>500</v>
      </c>
      <c r="I39" s="22">
        <v>0</v>
      </c>
      <c r="J39" s="99">
        <v>0</v>
      </c>
      <c r="K39" s="100">
        <v>500</v>
      </c>
    </row>
    <row r="40" spans="1:11" ht="23.25" thickBot="1" x14ac:dyDescent="0.25">
      <c r="A40" s="108"/>
      <c r="B40" s="109"/>
      <c r="C40" s="103"/>
      <c r="D40" s="104">
        <v>4357</v>
      </c>
      <c r="E40" s="105">
        <v>6351</v>
      </c>
      <c r="F40" s="23" t="s">
        <v>14</v>
      </c>
      <c r="G40" s="25">
        <v>0</v>
      </c>
      <c r="H40" s="29">
        <f>H39</f>
        <v>500</v>
      </c>
      <c r="I40" s="29">
        <v>0</v>
      </c>
      <c r="J40" s="106">
        <v>0</v>
      </c>
      <c r="K40" s="107">
        <v>500</v>
      </c>
    </row>
  </sheetData>
  <mergeCells count="3">
    <mergeCell ref="A3:K3"/>
    <mergeCell ref="A7:K7"/>
    <mergeCell ref="A5:K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F1" sqref="F1:I1"/>
    </sheetView>
  </sheetViews>
  <sheetFormatPr defaultRowHeight="12.75" x14ac:dyDescent="0.2"/>
  <cols>
    <col min="1" max="1" width="2.85546875" style="78" customWidth="1"/>
    <col min="2" max="2" width="7" style="78" bestFit="1" customWidth="1"/>
    <col min="3" max="4" width="4.7109375" style="78" customWidth="1"/>
    <col min="5" max="5" width="5.140625" style="78" customWidth="1"/>
    <col min="6" max="6" width="39.7109375" style="78" customWidth="1"/>
    <col min="7" max="7" width="8" style="79" customWidth="1"/>
    <col min="8" max="8" width="11.42578125" style="80" customWidth="1"/>
    <col min="9" max="9" width="8.7109375" style="80" bestFit="1" customWidth="1"/>
    <col min="10" max="10" width="12.140625" style="78" bestFit="1" customWidth="1"/>
    <col min="11" max="16384" width="9.140625" style="78"/>
  </cols>
  <sheetData>
    <row r="1" spans="1:10" x14ac:dyDescent="0.2">
      <c r="F1" s="118" t="s">
        <v>130</v>
      </c>
      <c r="G1" s="118"/>
      <c r="H1" s="118"/>
      <c r="I1" s="118"/>
    </row>
    <row r="2" spans="1:10" x14ac:dyDescent="0.2">
      <c r="H2" s="115"/>
      <c r="I2" s="115"/>
    </row>
    <row r="3" spans="1:10" ht="18" x14ac:dyDescent="0.25">
      <c r="A3" s="111" t="s">
        <v>59</v>
      </c>
      <c r="B3" s="111"/>
      <c r="C3" s="111"/>
      <c r="D3" s="111"/>
      <c r="E3" s="111"/>
      <c r="F3" s="111"/>
      <c r="G3" s="111"/>
      <c r="H3" s="111"/>
      <c r="I3" s="111"/>
    </row>
    <row r="4" spans="1:10" x14ac:dyDescent="0.2">
      <c r="A4" s="81"/>
      <c r="B4" s="81"/>
      <c r="C4" s="81"/>
      <c r="D4" s="81"/>
      <c r="E4" s="81"/>
      <c r="F4" s="81"/>
      <c r="G4" s="81"/>
      <c r="H4" s="82"/>
      <c r="I4" s="82"/>
    </row>
    <row r="5" spans="1:10" ht="15.75" x14ac:dyDescent="0.25">
      <c r="A5" s="116" t="s">
        <v>126</v>
      </c>
      <c r="B5" s="116"/>
      <c r="C5" s="116"/>
      <c r="D5" s="116"/>
      <c r="E5" s="116"/>
      <c r="F5" s="116"/>
      <c r="G5" s="116"/>
      <c r="H5" s="116"/>
      <c r="I5" s="116"/>
    </row>
    <row r="6" spans="1:10" x14ac:dyDescent="0.2">
      <c r="A6" s="81"/>
      <c r="B6" s="81"/>
      <c r="C6" s="81"/>
      <c r="D6" s="81"/>
      <c r="E6" s="81"/>
      <c r="F6" s="81"/>
      <c r="G6" s="81"/>
      <c r="H6" s="82"/>
      <c r="I6" s="82"/>
    </row>
    <row r="7" spans="1:10" ht="15.75" x14ac:dyDescent="0.25">
      <c r="A7" s="117" t="s">
        <v>127</v>
      </c>
      <c r="B7" s="117"/>
      <c r="C7" s="117"/>
      <c r="D7" s="117"/>
      <c r="E7" s="117"/>
      <c r="F7" s="117"/>
      <c r="G7" s="117"/>
      <c r="H7" s="117"/>
      <c r="I7" s="117"/>
    </row>
    <row r="8" spans="1:10" ht="15.75" x14ac:dyDescent="0.25">
      <c r="A8" s="26"/>
      <c r="B8" s="26"/>
      <c r="C8" s="26"/>
      <c r="D8" s="26"/>
      <c r="E8" s="26"/>
      <c r="F8" s="26"/>
      <c r="G8" s="26"/>
      <c r="H8" s="83"/>
      <c r="I8" s="83"/>
    </row>
    <row r="9" spans="1:10" x14ac:dyDescent="0.2">
      <c r="A9" s="84"/>
      <c r="B9" s="85"/>
      <c r="C9" s="85"/>
      <c r="D9" s="84"/>
      <c r="E9" s="84"/>
      <c r="F9" s="86"/>
      <c r="G9" s="87"/>
      <c r="H9" s="88"/>
      <c r="I9" s="88"/>
    </row>
    <row r="10" spans="1:10" ht="13.5" thickBot="1" x14ac:dyDescent="0.25">
      <c r="A10" s="89"/>
      <c r="B10" s="90"/>
      <c r="C10" s="90"/>
      <c r="D10" s="90"/>
      <c r="E10" s="90"/>
      <c r="F10" s="90"/>
      <c r="G10" s="91"/>
      <c r="H10" s="93"/>
      <c r="I10" s="92" t="s">
        <v>21</v>
      </c>
    </row>
    <row r="11" spans="1:10" ht="23.25" thickBot="1" x14ac:dyDescent="0.25">
      <c r="A11" s="7" t="s">
        <v>2</v>
      </c>
      <c r="B11" s="8" t="s">
        <v>3</v>
      </c>
      <c r="C11" s="9"/>
      <c r="D11" s="10" t="s">
        <v>4</v>
      </c>
      <c r="E11" s="8" t="s">
        <v>5</v>
      </c>
      <c r="F11" s="41" t="s">
        <v>128</v>
      </c>
      <c r="G11" s="12" t="s">
        <v>7</v>
      </c>
      <c r="H11" s="13" t="s">
        <v>58</v>
      </c>
      <c r="I11" s="27" t="s">
        <v>56</v>
      </c>
    </row>
    <row r="12" spans="1:10" ht="13.5" thickBot="1" x14ac:dyDescent="0.25">
      <c r="A12" s="14" t="s">
        <v>22</v>
      </c>
      <c r="B12" s="11" t="s">
        <v>9</v>
      </c>
      <c r="C12" s="11"/>
      <c r="D12" s="11" t="s">
        <v>9</v>
      </c>
      <c r="E12" s="15" t="s">
        <v>9</v>
      </c>
      <c r="F12" s="40" t="s">
        <v>57</v>
      </c>
      <c r="G12" s="16">
        <v>0</v>
      </c>
      <c r="H12" s="16">
        <f>H13+H15</f>
        <v>4820</v>
      </c>
      <c r="I12" s="35">
        <f>I13+I15</f>
        <v>4820</v>
      </c>
      <c r="J12" s="80"/>
    </row>
    <row r="13" spans="1:10" ht="40.5" customHeight="1" x14ac:dyDescent="0.2">
      <c r="A13" s="17" t="s">
        <v>22</v>
      </c>
      <c r="B13" s="18" t="s">
        <v>26</v>
      </c>
      <c r="C13" s="19">
        <v>1512</v>
      </c>
      <c r="D13" s="18" t="s">
        <v>9</v>
      </c>
      <c r="E13" s="20" t="s">
        <v>9</v>
      </c>
      <c r="F13" s="21" t="s">
        <v>129</v>
      </c>
      <c r="G13" s="22">
        <v>0</v>
      </c>
      <c r="H13" s="22">
        <v>4200</v>
      </c>
      <c r="I13" s="36">
        <v>4200</v>
      </c>
    </row>
    <row r="14" spans="1:10" ht="23.25" thickBot="1" x14ac:dyDescent="0.25">
      <c r="A14" s="39"/>
      <c r="B14" s="30"/>
      <c r="C14" s="31"/>
      <c r="D14" s="32">
        <v>4357</v>
      </c>
      <c r="E14" s="33">
        <v>6351</v>
      </c>
      <c r="F14" s="23" t="s">
        <v>14</v>
      </c>
      <c r="G14" s="24">
        <v>0</v>
      </c>
      <c r="H14" s="28">
        <v>4200</v>
      </c>
      <c r="I14" s="37">
        <v>4200</v>
      </c>
    </row>
    <row r="15" spans="1:10" ht="22.5" x14ac:dyDescent="0.2">
      <c r="A15" s="17" t="s">
        <v>22</v>
      </c>
      <c r="B15" s="18" t="s">
        <v>47</v>
      </c>
      <c r="C15" s="19" t="s">
        <v>44</v>
      </c>
      <c r="D15" s="18" t="s">
        <v>9</v>
      </c>
      <c r="E15" s="20" t="s">
        <v>9</v>
      </c>
      <c r="F15" s="21" t="s">
        <v>48</v>
      </c>
      <c r="G15" s="22">
        <v>0</v>
      </c>
      <c r="H15" s="22">
        <v>620</v>
      </c>
      <c r="I15" s="36">
        <v>620</v>
      </c>
    </row>
    <row r="16" spans="1:10" ht="23.25" thickBot="1" x14ac:dyDescent="0.25">
      <c r="A16" s="39"/>
      <c r="B16" s="34"/>
      <c r="C16" s="31"/>
      <c r="D16" s="32">
        <v>4357</v>
      </c>
      <c r="E16" s="33">
        <v>6351</v>
      </c>
      <c r="F16" s="23" t="s">
        <v>14</v>
      </c>
      <c r="G16" s="25">
        <v>0</v>
      </c>
      <c r="H16" s="29">
        <v>620</v>
      </c>
      <c r="I16" s="38">
        <v>620</v>
      </c>
    </row>
  </sheetData>
  <mergeCells count="5">
    <mergeCell ref="H2:I2"/>
    <mergeCell ref="A3:I3"/>
    <mergeCell ref="A5:I5"/>
    <mergeCell ref="A7:I7"/>
    <mergeCell ref="F1:I1"/>
  </mergeCells>
  <pageMargins left="0.7" right="0.7" top="0.78740157499999996" bottom="0.78740157499999996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F11" sqref="F1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">
      <c r="A1" s="118" t="s">
        <v>130</v>
      </c>
      <c r="B1" s="118"/>
      <c r="C1" s="118"/>
      <c r="D1" s="118"/>
      <c r="E1" s="118"/>
    </row>
    <row r="3" spans="1:10" ht="13.5" thickBot="1" x14ac:dyDescent="0.25">
      <c r="A3" s="119" t="s">
        <v>60</v>
      </c>
      <c r="B3" s="119"/>
      <c r="C3" s="42"/>
      <c r="D3" s="42"/>
      <c r="E3" s="43" t="s">
        <v>61</v>
      </c>
    </row>
    <row r="4" spans="1:10" ht="24.75" thickBot="1" x14ac:dyDescent="0.25">
      <c r="A4" s="44" t="s">
        <v>62</v>
      </c>
      <c r="B4" s="45" t="s">
        <v>63</v>
      </c>
      <c r="C4" s="46" t="s">
        <v>64</v>
      </c>
      <c r="D4" s="46" t="s">
        <v>58</v>
      </c>
      <c r="E4" s="46" t="s">
        <v>65</v>
      </c>
    </row>
    <row r="5" spans="1:10" ht="15" customHeight="1" x14ac:dyDescent="0.2">
      <c r="A5" s="47" t="s">
        <v>66</v>
      </c>
      <c r="B5" s="48" t="s">
        <v>67</v>
      </c>
      <c r="C5" s="49">
        <f>C6+C7+C8</f>
        <v>3035966.79</v>
      </c>
      <c r="D5" s="49">
        <f>D6+D7+D8</f>
        <v>0</v>
      </c>
      <c r="E5" s="50">
        <f t="shared" ref="E5:E26" si="0">C5+D5</f>
        <v>3035966.79</v>
      </c>
    </row>
    <row r="6" spans="1:10" ht="15" customHeight="1" x14ac:dyDescent="0.2">
      <c r="A6" s="51" t="s">
        <v>68</v>
      </c>
      <c r="B6" s="52" t="s">
        <v>69</v>
      </c>
      <c r="C6" s="53">
        <v>2960700</v>
      </c>
      <c r="D6" s="54">
        <v>0</v>
      </c>
      <c r="E6" s="55">
        <f t="shared" si="0"/>
        <v>2960700</v>
      </c>
      <c r="J6" s="56"/>
    </row>
    <row r="7" spans="1:10" ht="15" customHeight="1" x14ac:dyDescent="0.2">
      <c r="A7" s="51" t="s">
        <v>70</v>
      </c>
      <c r="B7" s="52" t="s">
        <v>71</v>
      </c>
      <c r="C7" s="53">
        <v>75266.789999999994</v>
      </c>
      <c r="D7" s="57">
        <v>0</v>
      </c>
      <c r="E7" s="55">
        <f t="shared" si="0"/>
        <v>75266.789999999994</v>
      </c>
    </row>
    <row r="8" spans="1:10" ht="15" customHeight="1" x14ac:dyDescent="0.2">
      <c r="A8" s="51" t="s">
        <v>72</v>
      </c>
      <c r="B8" s="52" t="s">
        <v>73</v>
      </c>
      <c r="C8" s="53">
        <v>0</v>
      </c>
      <c r="D8" s="53">
        <v>0</v>
      </c>
      <c r="E8" s="55">
        <f t="shared" si="0"/>
        <v>0</v>
      </c>
    </row>
    <row r="9" spans="1:10" ht="15" customHeight="1" x14ac:dyDescent="0.2">
      <c r="A9" s="58" t="s">
        <v>74</v>
      </c>
      <c r="B9" s="52" t="s">
        <v>75</v>
      </c>
      <c r="C9" s="59">
        <f>C10+C16</f>
        <v>5284719.22</v>
      </c>
      <c r="D9" s="59">
        <f>D10+D16</f>
        <v>0</v>
      </c>
      <c r="E9" s="60">
        <f t="shared" si="0"/>
        <v>5284719.22</v>
      </c>
    </row>
    <row r="10" spans="1:10" ht="15" customHeight="1" x14ac:dyDescent="0.2">
      <c r="A10" s="51" t="s">
        <v>76</v>
      </c>
      <c r="B10" s="52" t="s">
        <v>77</v>
      </c>
      <c r="C10" s="53">
        <f>C11+C12+C14+C15+C13</f>
        <v>5284719.22</v>
      </c>
      <c r="D10" s="53">
        <f>D11+D12+D14+D15</f>
        <v>0</v>
      </c>
      <c r="E10" s="61">
        <f t="shared" si="0"/>
        <v>5284719.22</v>
      </c>
    </row>
    <row r="11" spans="1:10" ht="15" customHeight="1" x14ac:dyDescent="0.2">
      <c r="A11" s="51" t="s">
        <v>78</v>
      </c>
      <c r="B11" s="52" t="s">
        <v>79</v>
      </c>
      <c r="C11" s="53">
        <v>70970.2</v>
      </c>
      <c r="D11" s="53">
        <v>0</v>
      </c>
      <c r="E11" s="61">
        <f t="shared" si="0"/>
        <v>70970.2</v>
      </c>
    </row>
    <row r="12" spans="1:10" ht="15" customHeight="1" x14ac:dyDescent="0.2">
      <c r="A12" s="51" t="s">
        <v>80</v>
      </c>
      <c r="B12" s="52" t="s">
        <v>77</v>
      </c>
      <c r="C12" s="53">
        <v>5187593.25</v>
      </c>
      <c r="D12" s="53">
        <v>0</v>
      </c>
      <c r="E12" s="61">
        <f t="shared" si="0"/>
        <v>5187593.25</v>
      </c>
    </row>
    <row r="13" spans="1:10" ht="15" customHeight="1" x14ac:dyDescent="0.2">
      <c r="A13" s="51" t="s">
        <v>81</v>
      </c>
      <c r="B13" s="52">
        <v>4123</v>
      </c>
      <c r="C13" s="53">
        <v>0</v>
      </c>
      <c r="D13" s="53">
        <v>0</v>
      </c>
      <c r="E13" s="61">
        <f>SUM(C13:D13)</f>
        <v>0</v>
      </c>
    </row>
    <row r="14" spans="1:10" ht="15" customHeight="1" x14ac:dyDescent="0.2">
      <c r="A14" s="51" t="s">
        <v>82</v>
      </c>
      <c r="B14" s="52" t="s">
        <v>83</v>
      </c>
      <c r="C14" s="53">
        <v>0</v>
      </c>
      <c r="D14" s="53">
        <v>0</v>
      </c>
      <c r="E14" s="61">
        <f>SUM(C14:D14)</f>
        <v>0</v>
      </c>
    </row>
    <row r="15" spans="1:10" ht="15" customHeight="1" x14ac:dyDescent="0.2">
      <c r="A15" s="51" t="s">
        <v>84</v>
      </c>
      <c r="B15" s="52">
        <v>4121</v>
      </c>
      <c r="C15" s="53">
        <v>26155.77</v>
      </c>
      <c r="D15" s="53">
        <v>0</v>
      </c>
      <c r="E15" s="61">
        <f>SUM(C15:D15)</f>
        <v>26155.77</v>
      </c>
    </row>
    <row r="16" spans="1:10" ht="15" customHeight="1" x14ac:dyDescent="0.2">
      <c r="A16" s="51" t="s">
        <v>85</v>
      </c>
      <c r="B16" s="52" t="s">
        <v>86</v>
      </c>
      <c r="C16" s="53">
        <f>C17+C18+C19+C20</f>
        <v>0</v>
      </c>
      <c r="D16" s="53">
        <f>D17+D19+D20</f>
        <v>0</v>
      </c>
      <c r="E16" s="61">
        <f t="shared" si="0"/>
        <v>0</v>
      </c>
    </row>
    <row r="17" spans="1:5" ht="15" customHeight="1" x14ac:dyDescent="0.2">
      <c r="A17" s="51" t="s">
        <v>87</v>
      </c>
      <c r="B17" s="52" t="s">
        <v>88</v>
      </c>
      <c r="C17" s="53">
        <v>0</v>
      </c>
      <c r="D17" s="53">
        <v>0</v>
      </c>
      <c r="E17" s="61">
        <f t="shared" si="0"/>
        <v>0</v>
      </c>
    </row>
    <row r="18" spans="1:5" ht="15" customHeight="1" x14ac:dyDescent="0.2">
      <c r="A18" s="51" t="s">
        <v>89</v>
      </c>
      <c r="B18" s="52">
        <v>4223</v>
      </c>
      <c r="C18" s="53">
        <v>0</v>
      </c>
      <c r="D18" s="53">
        <v>0</v>
      </c>
      <c r="E18" s="61">
        <f>SUM(C18:D18)</f>
        <v>0</v>
      </c>
    </row>
    <row r="19" spans="1:5" ht="15" customHeight="1" x14ac:dyDescent="0.2">
      <c r="A19" s="51" t="s">
        <v>90</v>
      </c>
      <c r="B19" s="52" t="s">
        <v>91</v>
      </c>
      <c r="C19" s="53">
        <v>0</v>
      </c>
      <c r="D19" s="53">
        <v>0</v>
      </c>
      <c r="E19" s="61">
        <f>SUM(C19:D19)</f>
        <v>0</v>
      </c>
    </row>
    <row r="20" spans="1:5" ht="15" customHeight="1" x14ac:dyDescent="0.2">
      <c r="A20" s="51" t="s">
        <v>92</v>
      </c>
      <c r="B20" s="52">
        <v>4221</v>
      </c>
      <c r="C20" s="53">
        <v>0</v>
      </c>
      <c r="D20" s="53">
        <v>0</v>
      </c>
      <c r="E20" s="61">
        <f>SUM(C20:D20)</f>
        <v>0</v>
      </c>
    </row>
    <row r="21" spans="1:5" ht="15" customHeight="1" x14ac:dyDescent="0.2">
      <c r="A21" s="58" t="s">
        <v>93</v>
      </c>
      <c r="B21" s="62" t="s">
        <v>94</v>
      </c>
      <c r="C21" s="59">
        <f>C5+C9</f>
        <v>8320686.0099999998</v>
      </c>
      <c r="D21" s="59">
        <f>D5+D9</f>
        <v>0</v>
      </c>
      <c r="E21" s="60">
        <f t="shared" si="0"/>
        <v>8320686.0099999998</v>
      </c>
    </row>
    <row r="22" spans="1:5" ht="15" customHeight="1" x14ac:dyDescent="0.2">
      <c r="A22" s="58" t="s">
        <v>95</v>
      </c>
      <c r="B22" s="62" t="s">
        <v>96</v>
      </c>
      <c r="C22" s="59">
        <f>SUM(C23:C25)</f>
        <v>842515.69</v>
      </c>
      <c r="D22" s="59">
        <f>SUM(D23:D25)</f>
        <v>0</v>
      </c>
      <c r="E22" s="60">
        <f t="shared" si="0"/>
        <v>842515.69</v>
      </c>
    </row>
    <row r="23" spans="1:5" ht="15" customHeight="1" x14ac:dyDescent="0.2">
      <c r="A23" s="51" t="s">
        <v>97</v>
      </c>
      <c r="B23" s="52" t="s">
        <v>98</v>
      </c>
      <c r="C23" s="53">
        <v>89734.010000000009</v>
      </c>
      <c r="D23" s="53">
        <v>0</v>
      </c>
      <c r="E23" s="61">
        <f t="shared" si="0"/>
        <v>89734.010000000009</v>
      </c>
    </row>
    <row r="24" spans="1:5" ht="15" customHeight="1" x14ac:dyDescent="0.2">
      <c r="A24" s="51" t="s">
        <v>99</v>
      </c>
      <c r="B24" s="52">
        <v>8115</v>
      </c>
      <c r="C24" s="53">
        <v>849656.67999999993</v>
      </c>
      <c r="D24" s="53">
        <v>0</v>
      </c>
      <c r="E24" s="61">
        <f>SUM(C24:D24)</f>
        <v>849656.67999999993</v>
      </c>
    </row>
    <row r="25" spans="1:5" ht="15" customHeight="1" thickBot="1" x14ac:dyDescent="0.25">
      <c r="A25" s="63" t="s">
        <v>100</v>
      </c>
      <c r="B25" s="64">
        <v>-8124</v>
      </c>
      <c r="C25" s="65">
        <v>-96875</v>
      </c>
      <c r="D25" s="65">
        <v>0</v>
      </c>
      <c r="E25" s="66">
        <f>C25+D25</f>
        <v>-96875</v>
      </c>
    </row>
    <row r="26" spans="1:5" ht="15" customHeight="1" thickBot="1" x14ac:dyDescent="0.25">
      <c r="A26" s="67" t="s">
        <v>101</v>
      </c>
      <c r="B26" s="68"/>
      <c r="C26" s="69">
        <f>C5+C9+C22</f>
        <v>9163201.6999999993</v>
      </c>
      <c r="D26" s="69">
        <f>D21+D22</f>
        <v>0</v>
      </c>
      <c r="E26" s="70">
        <f t="shared" si="0"/>
        <v>9163201.6999999993</v>
      </c>
    </row>
    <row r="27" spans="1:5" ht="13.5" thickBot="1" x14ac:dyDescent="0.25">
      <c r="A27" s="119" t="s">
        <v>102</v>
      </c>
      <c r="B27" s="119"/>
      <c r="C27" s="71"/>
      <c r="D27" s="71"/>
      <c r="E27" s="72" t="s">
        <v>61</v>
      </c>
    </row>
    <row r="28" spans="1:5" ht="24.75" thickBot="1" x14ac:dyDescent="0.25">
      <c r="A28" s="44" t="s">
        <v>103</v>
      </c>
      <c r="B28" s="45" t="s">
        <v>5</v>
      </c>
      <c r="C28" s="46" t="s">
        <v>7</v>
      </c>
      <c r="D28" s="46" t="s">
        <v>58</v>
      </c>
      <c r="E28" s="46" t="s">
        <v>104</v>
      </c>
    </row>
    <row r="29" spans="1:5" ht="15" customHeight="1" x14ac:dyDescent="0.2">
      <c r="A29" s="73" t="s">
        <v>105</v>
      </c>
      <c r="B29" s="74" t="s">
        <v>106</v>
      </c>
      <c r="C29" s="57">
        <v>31838.7</v>
      </c>
      <c r="D29" s="57">
        <v>0</v>
      </c>
      <c r="E29" s="75">
        <f>C29+D29</f>
        <v>31838.7</v>
      </c>
    </row>
    <row r="30" spans="1:5" ht="15" customHeight="1" x14ac:dyDescent="0.2">
      <c r="A30" s="76" t="s">
        <v>107</v>
      </c>
      <c r="B30" s="52" t="s">
        <v>106</v>
      </c>
      <c r="C30" s="53">
        <v>294212.42</v>
      </c>
      <c r="D30" s="57">
        <v>0</v>
      </c>
      <c r="E30" s="75">
        <f t="shared" ref="E30:E45" si="1">C30+D30</f>
        <v>294212.42</v>
      </c>
    </row>
    <row r="31" spans="1:5" ht="15" customHeight="1" x14ac:dyDescent="0.2">
      <c r="A31" s="76" t="s">
        <v>108</v>
      </c>
      <c r="B31" s="52" t="s">
        <v>109</v>
      </c>
      <c r="C31" s="53">
        <v>177537.56</v>
      </c>
      <c r="D31" s="57">
        <v>-4820</v>
      </c>
      <c r="E31" s="75">
        <f>SUM(C31:D31)</f>
        <v>172717.56</v>
      </c>
    </row>
    <row r="32" spans="1:5" ht="15" customHeight="1" x14ac:dyDescent="0.2">
      <c r="A32" s="76" t="s">
        <v>110</v>
      </c>
      <c r="B32" s="52" t="s">
        <v>106</v>
      </c>
      <c r="C32" s="53">
        <v>1043445.62</v>
      </c>
      <c r="D32" s="57">
        <v>0</v>
      </c>
      <c r="E32" s="75">
        <f t="shared" si="1"/>
        <v>1043445.62</v>
      </c>
    </row>
    <row r="33" spans="1:7" ht="15" customHeight="1" x14ac:dyDescent="0.2">
      <c r="A33" s="76" t="s">
        <v>111</v>
      </c>
      <c r="B33" s="52" t="s">
        <v>106</v>
      </c>
      <c r="C33" s="53">
        <v>766431.31</v>
      </c>
      <c r="D33" s="57">
        <v>0</v>
      </c>
      <c r="E33" s="75">
        <f t="shared" si="1"/>
        <v>766431.31</v>
      </c>
    </row>
    <row r="34" spans="1:7" ht="15" customHeight="1" x14ac:dyDescent="0.2">
      <c r="A34" s="76" t="s">
        <v>112</v>
      </c>
      <c r="B34" s="52" t="s">
        <v>106</v>
      </c>
      <c r="C34" s="53">
        <v>4594354.32</v>
      </c>
      <c r="D34" s="57">
        <v>0</v>
      </c>
      <c r="E34" s="75">
        <f>C34+D34</f>
        <v>4594354.32</v>
      </c>
    </row>
    <row r="35" spans="1:7" ht="15" customHeight="1" x14ac:dyDescent="0.2">
      <c r="A35" s="76" t="s">
        <v>113</v>
      </c>
      <c r="B35" s="52" t="s">
        <v>109</v>
      </c>
      <c r="C35" s="53">
        <v>765093.08000000007</v>
      </c>
      <c r="D35" s="57">
        <v>0</v>
      </c>
      <c r="E35" s="75">
        <f t="shared" si="1"/>
        <v>765093.08000000007</v>
      </c>
    </row>
    <row r="36" spans="1:7" ht="15" customHeight="1" x14ac:dyDescent="0.2">
      <c r="A36" s="76" t="s">
        <v>114</v>
      </c>
      <c r="B36" s="52" t="s">
        <v>106</v>
      </c>
      <c r="C36" s="53">
        <v>133219</v>
      </c>
      <c r="D36" s="57">
        <v>0</v>
      </c>
      <c r="E36" s="75">
        <f t="shared" si="1"/>
        <v>133219</v>
      </c>
    </row>
    <row r="37" spans="1:7" ht="15" customHeight="1" x14ac:dyDescent="0.2">
      <c r="A37" s="76" t="s">
        <v>115</v>
      </c>
      <c r="B37" s="52" t="s">
        <v>109</v>
      </c>
      <c r="C37" s="53">
        <v>619673.31999999995</v>
      </c>
      <c r="D37" s="57">
        <v>4820</v>
      </c>
      <c r="E37" s="75">
        <f t="shared" si="1"/>
        <v>624493.31999999995</v>
      </c>
    </row>
    <row r="38" spans="1:7" ht="15" customHeight="1" x14ac:dyDescent="0.2">
      <c r="A38" s="76" t="s">
        <v>116</v>
      </c>
      <c r="B38" s="52" t="s">
        <v>117</v>
      </c>
      <c r="C38" s="53">
        <v>0</v>
      </c>
      <c r="D38" s="57">
        <v>0</v>
      </c>
      <c r="E38" s="75">
        <f t="shared" si="1"/>
        <v>0</v>
      </c>
    </row>
    <row r="39" spans="1:7" ht="15" customHeight="1" x14ac:dyDescent="0.2">
      <c r="A39" s="76" t="s">
        <v>118</v>
      </c>
      <c r="B39" s="52" t="s">
        <v>109</v>
      </c>
      <c r="C39" s="53">
        <v>476872.16000000003</v>
      </c>
      <c r="D39" s="57">
        <v>0</v>
      </c>
      <c r="E39" s="75">
        <f t="shared" si="1"/>
        <v>476872.16000000003</v>
      </c>
    </row>
    <row r="40" spans="1:7" ht="15" customHeight="1" x14ac:dyDescent="0.2">
      <c r="A40" s="76" t="s">
        <v>119</v>
      </c>
      <c r="B40" s="52" t="s">
        <v>109</v>
      </c>
      <c r="C40" s="53">
        <v>15500</v>
      </c>
      <c r="D40" s="57">
        <v>0</v>
      </c>
      <c r="E40" s="75">
        <f t="shared" si="1"/>
        <v>15500</v>
      </c>
    </row>
    <row r="41" spans="1:7" ht="15" customHeight="1" x14ac:dyDescent="0.2">
      <c r="A41" s="76" t="s">
        <v>120</v>
      </c>
      <c r="B41" s="52" t="s">
        <v>106</v>
      </c>
      <c r="C41" s="53">
        <v>7390.2</v>
      </c>
      <c r="D41" s="57">
        <v>0</v>
      </c>
      <c r="E41" s="75">
        <f t="shared" si="1"/>
        <v>7390.2</v>
      </c>
    </row>
    <row r="42" spans="1:7" ht="15" customHeight="1" x14ac:dyDescent="0.2">
      <c r="A42" s="76" t="s">
        <v>121</v>
      </c>
      <c r="B42" s="52" t="s">
        <v>109</v>
      </c>
      <c r="C42" s="53">
        <v>135960.95000000001</v>
      </c>
      <c r="D42" s="57">
        <v>0</v>
      </c>
      <c r="E42" s="75">
        <f>C42+D42</f>
        <v>135960.95000000001</v>
      </c>
    </row>
    <row r="43" spans="1:7" ht="15" customHeight="1" x14ac:dyDescent="0.2">
      <c r="A43" s="76" t="s">
        <v>122</v>
      </c>
      <c r="B43" s="52" t="s">
        <v>109</v>
      </c>
      <c r="C43" s="53">
        <v>15293.36</v>
      </c>
      <c r="D43" s="57">
        <v>0</v>
      </c>
      <c r="E43" s="75">
        <f t="shared" si="1"/>
        <v>15293.36</v>
      </c>
    </row>
    <row r="44" spans="1:7" ht="15" customHeight="1" x14ac:dyDescent="0.2">
      <c r="A44" s="76" t="s">
        <v>123</v>
      </c>
      <c r="B44" s="52" t="s">
        <v>109</v>
      </c>
      <c r="C44" s="53">
        <v>81065.55</v>
      </c>
      <c r="D44" s="57">
        <v>0</v>
      </c>
      <c r="E44" s="75">
        <f t="shared" si="1"/>
        <v>81065.55</v>
      </c>
    </row>
    <row r="45" spans="1:7" ht="15" customHeight="1" thickBot="1" x14ac:dyDescent="0.25">
      <c r="A45" s="76" t="s">
        <v>124</v>
      </c>
      <c r="B45" s="52" t="s">
        <v>109</v>
      </c>
      <c r="C45" s="53">
        <v>5314.15</v>
      </c>
      <c r="D45" s="57">
        <v>0</v>
      </c>
      <c r="E45" s="75">
        <f t="shared" si="1"/>
        <v>5314.15</v>
      </c>
    </row>
    <row r="46" spans="1:7" ht="15" customHeight="1" thickBot="1" x14ac:dyDescent="0.25">
      <c r="A46" s="77" t="s">
        <v>125</v>
      </c>
      <c r="B46" s="68"/>
      <c r="C46" s="69">
        <f>C29+C30+C32+C33+C34+C35+C36+C37+C38+C39+C40+C41+C42+C43+C44+C45+C31</f>
        <v>9163201.6999999993</v>
      </c>
      <c r="D46" s="69">
        <f>SUM(D29:D45)</f>
        <v>0</v>
      </c>
      <c r="E46" s="70">
        <f>SUM(E29:E45)</f>
        <v>9163201.6999999993</v>
      </c>
      <c r="G46" s="56"/>
    </row>
    <row r="47" spans="1:7" x14ac:dyDescent="0.2">
      <c r="C47" s="56"/>
      <c r="E47" s="56"/>
    </row>
    <row r="48" spans="1:7" x14ac:dyDescent="0.2">
      <c r="C48" s="56"/>
    </row>
    <row r="49" spans="3:3" x14ac:dyDescent="0.2">
      <c r="C49" s="56"/>
    </row>
  </sheetData>
  <mergeCells count="3">
    <mergeCell ref="A3:B3"/>
    <mergeCell ref="A27:B27"/>
    <mergeCell ref="A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91205</vt:lpstr>
      <vt:lpstr>92014 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Hřebejková Veronika</dc:creator>
  <cp:lastModifiedBy>Hřebejková Veronika</cp:lastModifiedBy>
  <cp:lastPrinted>2018-01-30T07:28:02Z</cp:lastPrinted>
  <dcterms:created xsi:type="dcterms:W3CDTF">2018-01-26T08:07:50Z</dcterms:created>
  <dcterms:modified xsi:type="dcterms:W3CDTF">2018-01-30T07:36:17Z</dcterms:modified>
</cp:coreProperties>
</file>