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1"/>
  </bookViews>
  <sheets>
    <sheet name="Bilance PaV" sheetId="1" r:id="rId1"/>
    <sheet name="91709" sheetId="2" r:id="rId2"/>
  </sheets>
  <definedNames>
    <definedName name="_xlnm.Print_Area" localSheetId="1">'91709'!$A$1:$K$39</definedName>
  </definedNames>
  <calcPr fullCalcOnLoad="1"/>
</workbook>
</file>

<file path=xl/sharedStrings.xml><?xml version="1.0" encoding="utf-8"?>
<sst xmlns="http://schemas.openxmlformats.org/spreadsheetml/2006/main" count="222" uniqueCount="125">
  <si>
    <t>v tis. Kč</t>
  </si>
  <si>
    <t>ukazatel</t>
  </si>
  <si>
    <t xml:space="preserve">pol. 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</si>
  <si>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</si>
  <si>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</si>
  <si>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</si>
  <si>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</si>
  <si>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</si>
  <si>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</si>
  <si>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</si>
  <si>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</si>
  <si>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</si>
  <si>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</si>
  <si>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</si>
  <si>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</si>
  <si>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</si>
  <si>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</si>
  <si>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</si>
  <si>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</si>
  <si>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</si>
  <si>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</si>
  <si>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</si>
  <si>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</si>
  <si>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</si>
  <si>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</si>
  <si>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</si>
  <si>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t>42xx</t>
  </si>
  <si>
    <t>423x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</si>
  <si>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</si>
  <si>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</si>
  <si>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</si>
  <si>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</si>
  <si>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</si>
  <si>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</si>
  <si>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</si>
  <si>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</si>
  <si>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</si>
  <si>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</si>
  <si>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Dotace od regionální rady</t>
  </si>
  <si>
    <t xml:space="preserve">    Dotace ze zahraničí</t>
  </si>
  <si>
    <t xml:space="preserve">    Dotace od obcí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</si>
  <si>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</si>
  <si>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</si>
  <si>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</si>
  <si>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</si>
  <si>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</si>
  <si>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</si>
  <si>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</si>
  <si>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</si>
  <si>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</si>
  <si>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</si>
  <si>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</si>
  <si>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</si>
  <si>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</si>
  <si>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</si>
  <si>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</si>
  <si>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</si>
  <si>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</si>
  <si>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3. Uhrazené splátky dlouhod.půjč.</t>
  </si>
  <si>
    <t xml:space="preserve">    Resort. účelové dotace (ze SR, st.f.)</t>
  </si>
  <si>
    <t>Zdrojová část rozpočtu LK 2018</t>
  </si>
  <si>
    <t>Výdajová část rozpočtu LK 2018</t>
  </si>
  <si>
    <t xml:space="preserve">UR 2018 </t>
  </si>
  <si>
    <t>SR 2018</t>
  </si>
  <si>
    <t>1. Zapojení fondů z r. 2017</t>
  </si>
  <si>
    <t>2. Zapojení  zákl.běžného účtu z r. 2017</t>
  </si>
  <si>
    <t>UR 2018 I.</t>
  </si>
  <si>
    <t>UR 2018 II.</t>
  </si>
  <si>
    <t>ZR-RO č.38/18</t>
  </si>
  <si>
    <t>Odbor zdravotnictví</t>
  </si>
  <si>
    <t>91709 - Transfery</t>
  </si>
  <si>
    <t>v Kč</t>
  </si>
  <si>
    <t>uk.</t>
  </si>
  <si>
    <t>č.a.</t>
  </si>
  <si>
    <t>ÚZ</t>
  </si>
  <si>
    <t>§</t>
  </si>
  <si>
    <t>91709 - T R A N S F E R Y</t>
  </si>
  <si>
    <t>UR I 2018</t>
  </si>
  <si>
    <t>UR II 2018</t>
  </si>
  <si>
    <t>SU</t>
  </si>
  <si>
    <t>x</t>
  </si>
  <si>
    <t>Výdajový limit resortu v kapitole</t>
  </si>
  <si>
    <t>0970001</t>
  </si>
  <si>
    <t>0000</t>
  </si>
  <si>
    <t>Lékařská pohotovostní služba (LPS)</t>
  </si>
  <si>
    <t>neinvestiční transfery nefinančním podnik. subj.-práv.osobám</t>
  </si>
  <si>
    <t>neinvestiční transfery obcím</t>
  </si>
  <si>
    <t>0970050</t>
  </si>
  <si>
    <t>Krajská nemocnice Liberec, a.s. - LPS</t>
  </si>
  <si>
    <t>0970051</t>
  </si>
  <si>
    <t>Nemocnice s poliklinikou Česká Lípa, a.s.- LPS</t>
  </si>
  <si>
    <t>0970052</t>
  </si>
  <si>
    <t>Nemocnice Frýdlant, s.r.o. - LPS</t>
  </si>
  <si>
    <t>0970053</t>
  </si>
  <si>
    <t>Nemocnice Tanvald, s.r.o. - LPS</t>
  </si>
  <si>
    <t>0970054</t>
  </si>
  <si>
    <t>3901</t>
  </si>
  <si>
    <t>Nemocnice Jablonec, p.o. - LPS</t>
  </si>
  <si>
    <t>0970058</t>
  </si>
  <si>
    <t>MMN, a.s. - LSP</t>
  </si>
  <si>
    <t>0970057</t>
  </si>
  <si>
    <t>Lázně Kundratice, a.s. - LPS</t>
  </si>
  <si>
    <t>0970011</t>
  </si>
  <si>
    <t>Hospic pro LK</t>
  </si>
  <si>
    <t>neinvestiční transfery obecně prospěšným společnostem</t>
  </si>
  <si>
    <t>0970012</t>
  </si>
  <si>
    <t>Ošetření osob pod vlivem alkoholu a v intoxikaci</t>
  </si>
  <si>
    <t>0970013</t>
  </si>
  <si>
    <t>Horská služba - podpora činnosti</t>
  </si>
  <si>
    <t>3599</t>
  </si>
  <si>
    <t>0970014</t>
  </si>
  <si>
    <t>KNL-zubní pohotovostní služba</t>
  </si>
  <si>
    <t>3522</t>
  </si>
  <si>
    <t>neinvestiční transfery podnik.subjektům-právnickým osobám</t>
  </si>
  <si>
    <t>0980026</t>
  </si>
  <si>
    <t>5009</t>
  </si>
  <si>
    <t>Město Vysoké nad Jizerou</t>
  </si>
  <si>
    <t>investiční transfery obcím</t>
  </si>
  <si>
    <t>0970015</t>
  </si>
  <si>
    <t>3001</t>
  </si>
  <si>
    <t>Podpora zdravotnictví v regionu</t>
  </si>
  <si>
    <t>rezervy kapitálových výdajů</t>
  </si>
  <si>
    <t>Město Český Dub - rekonstrukce garáž</t>
  </si>
  <si>
    <r>
      <t>Příloha č. 1 k ZR-RO 38</t>
    </r>
    <r>
      <rPr>
        <sz val="10"/>
        <rFont val="Arial CE"/>
        <family val="0"/>
      </rPr>
      <t>/18</t>
    </r>
  </si>
  <si>
    <r>
      <t>ZR-RO 38</t>
    </r>
    <r>
      <rPr>
        <b/>
        <sz val="9"/>
        <rFont val="Arial"/>
        <family val="2"/>
      </rPr>
      <t xml:space="preserve">/18 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</si>
</sst>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"/>
      <family val="2"/>
    </font>
    <font>
      <b/>
      <sz val="9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0">
      <alignment/>
      <protection/>
    </xf>
    <xf numFmtId="0" fontId="52" fillId="0" borderId="0" xfId="50" applyFont="1">
      <alignment/>
      <protection/>
    </xf>
    <xf numFmtId="4" fontId="0" fillId="0" borderId="0" xfId="50" applyNumberFormat="1">
      <alignment/>
      <protection/>
    </xf>
    <xf numFmtId="0" fontId="0" fillId="0" borderId="0" xfId="50" applyBorder="1">
      <alignment/>
      <protection/>
    </xf>
    <xf numFmtId="0" fontId="0" fillId="0" borderId="0" xfId="51">
      <alignment/>
      <protection/>
    </xf>
    <xf numFmtId="4" fontId="0" fillId="0" borderId="0" xfId="51" applyNumberFormat="1">
      <alignment/>
      <protection/>
    </xf>
    <xf numFmtId="0" fontId="11" fillId="0" borderId="0" xfId="51" applyFont="1" applyAlignment="1">
      <alignment horizontal="right"/>
      <protection/>
    </xf>
    <xf numFmtId="0" fontId="12" fillId="0" borderId="23" xfId="51" applyFont="1" applyFill="1" applyBorder="1" applyAlignment="1">
      <alignment horizontal="center" vertical="center"/>
      <protection/>
    </xf>
    <xf numFmtId="0" fontId="12" fillId="0" borderId="24" xfId="51" applyFont="1" applyFill="1" applyBorder="1" applyAlignment="1">
      <alignment horizontal="center" vertical="center"/>
      <protection/>
    </xf>
    <xf numFmtId="0" fontId="12" fillId="0" borderId="25" xfId="51" applyFont="1" applyFill="1" applyBorder="1" applyAlignment="1">
      <alignment horizontal="center" vertical="center"/>
      <protection/>
    </xf>
    <xf numFmtId="0" fontId="12" fillId="0" borderId="26" xfId="51" applyFont="1" applyFill="1" applyBorder="1" applyAlignment="1">
      <alignment horizontal="center" vertical="center"/>
      <protection/>
    </xf>
    <xf numFmtId="0" fontId="12" fillId="0" borderId="27" xfId="51" applyFont="1" applyFill="1" applyBorder="1" applyAlignment="1">
      <alignment horizontal="center" vertical="center"/>
      <protection/>
    </xf>
    <xf numFmtId="0" fontId="12" fillId="0" borderId="28" xfId="51" applyFont="1" applyFill="1" applyBorder="1" applyAlignment="1">
      <alignment horizontal="center" vertical="center"/>
      <protection/>
    </xf>
    <xf numFmtId="0" fontId="12" fillId="0" borderId="20" xfId="47" applyFont="1" applyBorder="1" applyAlignment="1">
      <alignment horizontal="center" vertical="center"/>
      <protection/>
    </xf>
    <xf numFmtId="0" fontId="12" fillId="0" borderId="20" xfId="47" applyFont="1" applyBorder="1" applyAlignment="1">
      <alignment horizontal="center" vertical="center" wrapText="1"/>
      <protection/>
    </xf>
    <xf numFmtId="0" fontId="12" fillId="0" borderId="29" xfId="47" applyFont="1" applyBorder="1" applyAlignment="1">
      <alignment horizontal="center" vertical="center"/>
      <protection/>
    </xf>
    <xf numFmtId="0" fontId="12" fillId="0" borderId="19" xfId="51" applyFont="1" applyFill="1" applyBorder="1" applyAlignment="1">
      <alignment horizontal="center" vertical="center"/>
      <protection/>
    </xf>
    <xf numFmtId="0" fontId="12" fillId="0" borderId="30" xfId="51" applyFont="1" applyFill="1" applyBorder="1" applyAlignment="1">
      <alignment horizontal="center" vertical="center"/>
      <protection/>
    </xf>
    <xf numFmtId="0" fontId="12" fillId="0" borderId="20" xfId="51" applyFont="1" applyFill="1" applyBorder="1" applyAlignment="1">
      <alignment horizontal="left" vertical="center"/>
      <protection/>
    </xf>
    <xf numFmtId="4" fontId="12" fillId="0" borderId="30" xfId="51" applyNumberFormat="1" applyFont="1" applyFill="1" applyBorder="1" applyAlignment="1">
      <alignment/>
      <protection/>
    </xf>
    <xf numFmtId="4" fontId="12" fillId="0" borderId="20" xfId="51" applyNumberFormat="1" applyFont="1" applyFill="1" applyBorder="1" applyAlignment="1">
      <alignment/>
      <protection/>
    </xf>
    <xf numFmtId="0" fontId="0" fillId="0" borderId="31" xfId="50" applyBorder="1">
      <alignment/>
      <protection/>
    </xf>
    <xf numFmtId="0" fontId="0" fillId="0" borderId="0" xfId="50" applyFont="1">
      <alignment/>
      <protection/>
    </xf>
    <xf numFmtId="0" fontId="53" fillId="0" borderId="32" xfId="50" applyFont="1" applyBorder="1" applyAlignment="1">
      <alignment horizontal="center" vertical="center"/>
      <protection/>
    </xf>
    <xf numFmtId="49" fontId="53" fillId="0" borderId="33" xfId="50" applyNumberFormat="1" applyFont="1" applyBorder="1" applyAlignment="1">
      <alignment horizontal="center" vertical="center"/>
      <protection/>
    </xf>
    <xf numFmtId="49" fontId="53" fillId="0" borderId="34" xfId="50" applyNumberFormat="1" applyFont="1" applyBorder="1" applyAlignment="1">
      <alignment horizontal="center" vertical="center"/>
      <protection/>
    </xf>
    <xf numFmtId="49" fontId="53" fillId="0" borderId="26" xfId="50" applyNumberFormat="1" applyFont="1" applyBorder="1" applyAlignment="1">
      <alignment horizontal="center" vertical="center"/>
      <protection/>
    </xf>
    <xf numFmtId="2" fontId="53" fillId="0" borderId="27" xfId="50" applyNumberFormat="1" applyFont="1" applyBorder="1" applyAlignment="1">
      <alignment horizontal="center" vertical="center"/>
      <protection/>
    </xf>
    <xf numFmtId="2" fontId="53" fillId="0" borderId="28" xfId="50" applyNumberFormat="1" applyFont="1" applyBorder="1" applyAlignment="1">
      <alignment horizontal="center" vertical="center"/>
      <protection/>
    </xf>
    <xf numFmtId="2" fontId="53" fillId="0" borderId="28" xfId="53" applyNumberFormat="1" applyFont="1" applyFill="1" applyBorder="1" applyAlignment="1">
      <alignment horizontal="left" vertical="center"/>
      <protection/>
    </xf>
    <xf numFmtId="4" fontId="53" fillId="0" borderId="27" xfId="50" applyNumberFormat="1" applyFont="1" applyBorder="1" applyAlignment="1">
      <alignment/>
      <protection/>
    </xf>
    <xf numFmtId="4" fontId="53" fillId="0" borderId="35" xfId="50" applyNumberFormat="1" applyFont="1" applyBorder="1" applyAlignment="1">
      <alignment/>
      <protection/>
    </xf>
    <xf numFmtId="0" fontId="13" fillId="0" borderId="13" xfId="50" applyFont="1" applyFill="1" applyBorder="1" applyAlignment="1">
      <alignment horizontal="center" vertical="center"/>
      <protection/>
    </xf>
    <xf numFmtId="49" fontId="14" fillId="0" borderId="36" xfId="50" applyNumberFormat="1" applyFont="1" applyFill="1" applyBorder="1" applyAlignment="1">
      <alignment vertical="center"/>
      <protection/>
    </xf>
    <xf numFmtId="49" fontId="14" fillId="0" borderId="37" xfId="50" applyNumberFormat="1" applyFont="1" applyFill="1" applyBorder="1" applyAlignment="1">
      <alignment vertical="center"/>
      <protection/>
    </xf>
    <xf numFmtId="1" fontId="15" fillId="0" borderId="14" xfId="50" applyNumberFormat="1" applyFont="1" applyFill="1" applyBorder="1" applyAlignment="1">
      <alignment horizontal="center" vertical="center"/>
      <protection/>
    </xf>
    <xf numFmtId="1" fontId="15" fillId="0" borderId="36" xfId="50" applyNumberFormat="1" applyFont="1" applyFill="1" applyBorder="1" applyAlignment="1">
      <alignment horizontal="center" vertical="center"/>
      <protection/>
    </xf>
    <xf numFmtId="2" fontId="16" fillId="0" borderId="36" xfId="53" applyNumberFormat="1" applyFont="1" applyFill="1" applyBorder="1" applyAlignment="1">
      <alignment horizontal="left" vertical="center"/>
      <protection/>
    </xf>
    <xf numFmtId="4" fontId="15" fillId="0" borderId="14" xfId="50" applyNumberFormat="1" applyFont="1" applyFill="1" applyBorder="1" applyAlignment="1">
      <alignment/>
      <protection/>
    </xf>
    <xf numFmtId="4" fontId="15" fillId="0" borderId="14" xfId="48" applyNumberFormat="1" applyFont="1" applyFill="1" applyBorder="1" applyAlignment="1">
      <alignment/>
      <protection/>
    </xf>
    <xf numFmtId="4" fontId="15" fillId="0" borderId="15" xfId="50" applyNumberFormat="1" applyFont="1" applyFill="1" applyBorder="1" applyAlignment="1">
      <alignment/>
      <protection/>
    </xf>
    <xf numFmtId="2" fontId="16" fillId="0" borderId="14" xfId="53" applyNumberFormat="1" applyFont="1" applyFill="1" applyBorder="1" applyAlignment="1">
      <alignment horizontal="left" vertical="center"/>
      <protection/>
    </xf>
    <xf numFmtId="0" fontId="13" fillId="0" borderId="38" xfId="50" applyFont="1" applyFill="1" applyBorder="1" applyAlignment="1">
      <alignment horizontal="center" vertical="center"/>
      <protection/>
    </xf>
    <xf numFmtId="49" fontId="14" fillId="0" borderId="39" xfId="50" applyNumberFormat="1" applyFont="1" applyFill="1" applyBorder="1" applyAlignment="1">
      <alignment vertical="center"/>
      <protection/>
    </xf>
    <xf numFmtId="49" fontId="14" fillId="0" borderId="40" xfId="50" applyNumberFormat="1" applyFont="1" applyFill="1" applyBorder="1" applyAlignment="1">
      <alignment vertical="center"/>
      <protection/>
    </xf>
    <xf numFmtId="49" fontId="14" fillId="0" borderId="14" xfId="50" applyNumberFormat="1" applyFont="1" applyFill="1" applyBorder="1" applyAlignment="1">
      <alignment vertical="center"/>
      <protection/>
    </xf>
    <xf numFmtId="4" fontId="15" fillId="0" borderId="37" xfId="48" applyNumberFormat="1" applyFont="1" applyFill="1" applyBorder="1" applyAlignment="1">
      <alignment/>
      <protection/>
    </xf>
    <xf numFmtId="0" fontId="12" fillId="0" borderId="13" xfId="50" applyFont="1" applyFill="1" applyBorder="1" applyAlignment="1">
      <alignment horizontal="center" vertical="center"/>
      <protection/>
    </xf>
    <xf numFmtId="49" fontId="12" fillId="0" borderId="39" xfId="50" applyNumberFormat="1" applyFont="1" applyFill="1" applyBorder="1" applyAlignment="1">
      <alignment vertical="center"/>
      <protection/>
    </xf>
    <xf numFmtId="49" fontId="12" fillId="0" borderId="40" xfId="50" applyNumberFormat="1" applyFont="1" applyFill="1" applyBorder="1" applyAlignment="1">
      <alignment vertical="center"/>
      <protection/>
    </xf>
    <xf numFmtId="49" fontId="15" fillId="0" borderId="14" xfId="50" applyNumberFormat="1" applyFont="1" applyFill="1" applyBorder="1" applyAlignment="1">
      <alignment vertical="center"/>
      <protection/>
    </xf>
    <xf numFmtId="1" fontId="12" fillId="0" borderId="37" xfId="50" applyNumberFormat="1" applyFont="1" applyFill="1" applyBorder="1" applyAlignment="1">
      <alignment horizontal="center" vertical="center"/>
      <protection/>
    </xf>
    <xf numFmtId="1" fontId="12" fillId="0" borderId="39" xfId="50" applyNumberFormat="1" applyFont="1" applyFill="1" applyBorder="1" applyAlignment="1">
      <alignment horizontal="center" vertical="center"/>
      <protection/>
    </xf>
    <xf numFmtId="2" fontId="12" fillId="0" borderId="39" xfId="53" applyNumberFormat="1" applyFont="1" applyFill="1" applyBorder="1" applyAlignment="1">
      <alignment horizontal="left" vertical="center"/>
      <protection/>
    </xf>
    <xf numFmtId="4" fontId="12" fillId="0" borderId="17" xfId="50" applyNumberFormat="1" applyFont="1" applyFill="1" applyBorder="1" applyAlignment="1">
      <alignment/>
      <protection/>
    </xf>
    <xf numFmtId="4" fontId="12" fillId="0" borderId="41" xfId="50" applyNumberFormat="1" applyFont="1" applyFill="1" applyBorder="1" applyAlignment="1">
      <alignment/>
      <protection/>
    </xf>
    <xf numFmtId="4" fontId="12" fillId="0" borderId="0" xfId="48" applyNumberFormat="1" applyFont="1" applyFill="1" applyBorder="1" applyAlignment="1">
      <alignment/>
      <protection/>
    </xf>
    <xf numFmtId="4" fontId="12" fillId="0" borderId="18" xfId="50" applyNumberFormat="1" applyFont="1" applyFill="1" applyBorder="1" applyAlignment="1">
      <alignment/>
      <protection/>
    </xf>
    <xf numFmtId="0" fontId="12" fillId="0" borderId="16" xfId="50" applyFont="1" applyFill="1" applyBorder="1" applyAlignment="1">
      <alignment horizontal="center" vertical="center"/>
      <protection/>
    </xf>
    <xf numFmtId="1" fontId="15" fillId="0" borderId="37" xfId="50" applyNumberFormat="1" applyFont="1" applyFill="1" applyBorder="1" applyAlignment="1">
      <alignment horizontal="center" vertical="center"/>
      <protection/>
    </xf>
    <xf numFmtId="1" fontId="15" fillId="0" borderId="39" xfId="50" applyNumberFormat="1" applyFont="1" applyFill="1" applyBorder="1" applyAlignment="1">
      <alignment horizontal="center" vertical="center"/>
      <protection/>
    </xf>
    <xf numFmtId="4" fontId="15" fillId="0" borderId="17" xfId="50" applyNumberFormat="1" applyFont="1" applyFill="1" applyBorder="1" applyAlignment="1">
      <alignment/>
      <protection/>
    </xf>
    <xf numFmtId="4" fontId="15" fillId="0" borderId="40" xfId="48" applyNumberFormat="1" applyFont="1" applyFill="1" applyBorder="1" applyAlignment="1">
      <alignment/>
      <protection/>
    </xf>
    <xf numFmtId="4" fontId="15" fillId="0" borderId="18" xfId="50" applyNumberFormat="1" applyFont="1" applyFill="1" applyBorder="1" applyAlignment="1">
      <alignment/>
      <protection/>
    </xf>
    <xf numFmtId="49" fontId="12" fillId="0" borderId="14" xfId="50" applyNumberFormat="1" applyFont="1" applyFill="1" applyBorder="1" applyAlignment="1">
      <alignment vertical="center"/>
      <protection/>
    </xf>
    <xf numFmtId="4" fontId="12" fillId="0" borderId="17" xfId="48" applyNumberFormat="1" applyFont="1" applyFill="1" applyBorder="1" applyAlignment="1">
      <alignment/>
      <protection/>
    </xf>
    <xf numFmtId="0" fontId="12" fillId="0" borderId="38" xfId="50" applyFont="1" applyFill="1" applyBorder="1" applyAlignment="1">
      <alignment horizontal="center" vertical="center"/>
      <protection/>
    </xf>
    <xf numFmtId="49" fontId="14" fillId="0" borderId="42" xfId="50" applyNumberFormat="1" applyFont="1" applyFill="1" applyBorder="1" applyAlignment="1">
      <alignment vertical="center"/>
      <protection/>
    </xf>
    <xf numFmtId="1" fontId="15" fillId="0" borderId="0" xfId="50" applyNumberFormat="1" applyFont="1" applyFill="1" applyBorder="1" applyAlignment="1">
      <alignment horizontal="center" vertical="center"/>
      <protection/>
    </xf>
    <xf numFmtId="4" fontId="15" fillId="0" borderId="17" xfId="48" applyNumberFormat="1" applyFont="1" applyFill="1" applyBorder="1" applyAlignment="1">
      <alignment/>
      <protection/>
    </xf>
    <xf numFmtId="1" fontId="12" fillId="0" borderId="43" xfId="50" applyNumberFormat="1" applyFont="1" applyFill="1" applyBorder="1" applyAlignment="1">
      <alignment horizontal="center" vertical="center"/>
      <protection/>
    </xf>
    <xf numFmtId="1" fontId="12" fillId="0" borderId="14" xfId="50" applyNumberFormat="1" applyFont="1" applyFill="1" applyBorder="1" applyAlignment="1">
      <alignment horizontal="center" vertical="center"/>
      <protection/>
    </xf>
    <xf numFmtId="1" fontId="15" fillId="0" borderId="43" xfId="50" applyNumberFormat="1" applyFont="1" applyFill="1" applyBorder="1" applyAlignment="1">
      <alignment horizontal="center" vertical="center"/>
      <protection/>
    </xf>
    <xf numFmtId="1" fontId="12" fillId="0" borderId="44" xfId="50" applyNumberFormat="1" applyFont="1" applyFill="1" applyBorder="1" applyAlignment="1">
      <alignment horizontal="center" vertical="center"/>
      <protection/>
    </xf>
    <xf numFmtId="4" fontId="12" fillId="0" borderId="14" xfId="50" applyNumberFormat="1" applyFont="1" applyFill="1" applyBorder="1" applyAlignment="1">
      <alignment/>
      <protection/>
    </xf>
    <xf numFmtId="4" fontId="12" fillId="0" borderId="37" xfId="48" applyNumberFormat="1" applyFont="1" applyFill="1" applyBorder="1" applyAlignment="1">
      <alignment/>
      <protection/>
    </xf>
    <xf numFmtId="4" fontId="15" fillId="0" borderId="41" xfId="50" applyNumberFormat="1" applyFont="1" applyFill="1" applyBorder="1" applyAlignment="1">
      <alignment/>
      <protection/>
    </xf>
    <xf numFmtId="4" fontId="15" fillId="0" borderId="0" xfId="48" applyNumberFormat="1" applyFont="1" applyFill="1" applyBorder="1" applyAlignment="1">
      <alignment/>
      <protection/>
    </xf>
    <xf numFmtId="49" fontId="12" fillId="0" borderId="42" xfId="50" applyNumberFormat="1" applyFont="1" applyFill="1" applyBorder="1" applyAlignment="1">
      <alignment vertical="center"/>
      <protection/>
    </xf>
    <xf numFmtId="1" fontId="12" fillId="0" borderId="0" xfId="50" applyNumberFormat="1" applyFont="1" applyFill="1" applyBorder="1" applyAlignment="1">
      <alignment horizontal="center" vertical="center"/>
      <protection/>
    </xf>
    <xf numFmtId="2" fontId="16" fillId="0" borderId="39" xfId="53" applyNumberFormat="1" applyFont="1" applyFill="1" applyBorder="1" applyAlignment="1">
      <alignment horizontal="left" vertical="center"/>
      <protection/>
    </xf>
    <xf numFmtId="4" fontId="15" fillId="0" borderId="11" xfId="50" applyNumberFormat="1" applyFont="1" applyFill="1" applyBorder="1" applyAlignment="1">
      <alignment/>
      <protection/>
    </xf>
    <xf numFmtId="0" fontId="12" fillId="0" borderId="45" xfId="50" applyFont="1" applyFill="1" applyBorder="1" applyAlignment="1">
      <alignment horizontal="center" vertical="center"/>
      <protection/>
    </xf>
    <xf numFmtId="49" fontId="14" fillId="0" borderId="46" xfId="50" applyNumberFormat="1" applyFont="1" applyFill="1" applyBorder="1" applyAlignment="1">
      <alignment vertical="center"/>
      <protection/>
    </xf>
    <xf numFmtId="49" fontId="14" fillId="0" borderId="47" xfId="50" applyNumberFormat="1" applyFont="1" applyFill="1" applyBorder="1" applyAlignment="1">
      <alignment vertical="center"/>
      <protection/>
    </xf>
    <xf numFmtId="4" fontId="0" fillId="0" borderId="48" xfId="50" applyNumberFormat="1" applyBorder="1">
      <alignment/>
      <protection/>
    </xf>
    <xf numFmtId="4" fontId="15" fillId="0" borderId="48" xfId="50" applyNumberFormat="1" applyFont="1" applyBorder="1">
      <alignment/>
      <protection/>
    </xf>
    <xf numFmtId="4" fontId="15" fillId="0" borderId="49" xfId="50" applyNumberFormat="1" applyFont="1" applyFill="1" applyBorder="1" applyAlignment="1">
      <alignment/>
      <protection/>
    </xf>
    <xf numFmtId="0" fontId="53" fillId="0" borderId="32" xfId="50" applyFont="1" applyFill="1" applyBorder="1" applyAlignment="1">
      <alignment horizontal="center" vertical="center"/>
      <protection/>
    </xf>
    <xf numFmtId="49" fontId="53" fillId="0" borderId="33" xfId="50" applyNumberFormat="1" applyFont="1" applyFill="1" applyBorder="1" applyAlignment="1">
      <alignment horizontal="center" vertical="center"/>
      <protection/>
    </xf>
    <xf numFmtId="49" fontId="53" fillId="0" borderId="34" xfId="50" applyNumberFormat="1" applyFont="1" applyFill="1" applyBorder="1" applyAlignment="1">
      <alignment horizontal="center" vertical="center"/>
      <protection/>
    </xf>
    <xf numFmtId="49" fontId="53" fillId="0" borderId="26" xfId="50" applyNumberFormat="1" applyFont="1" applyFill="1" applyBorder="1" applyAlignment="1">
      <alignment horizontal="center" vertical="center"/>
      <protection/>
    </xf>
    <xf numFmtId="2" fontId="53" fillId="0" borderId="27" xfId="50" applyNumberFormat="1" applyFont="1" applyFill="1" applyBorder="1" applyAlignment="1">
      <alignment horizontal="center" vertical="center"/>
      <protection/>
    </xf>
    <xf numFmtId="2" fontId="53" fillId="0" borderId="28" xfId="50" applyNumberFormat="1" applyFont="1" applyFill="1" applyBorder="1" applyAlignment="1">
      <alignment horizontal="center" vertical="center"/>
      <protection/>
    </xf>
    <xf numFmtId="4" fontId="53" fillId="0" borderId="27" xfId="50" applyNumberFormat="1" applyFont="1" applyFill="1" applyBorder="1" applyAlignment="1">
      <alignment/>
      <protection/>
    </xf>
    <xf numFmtId="4" fontId="12" fillId="0" borderId="50" xfId="50" applyNumberFormat="1" applyFont="1" applyFill="1" applyBorder="1" applyAlignment="1">
      <alignment/>
      <protection/>
    </xf>
    <xf numFmtId="0" fontId="13" fillId="0" borderId="45" xfId="50" applyFont="1" applyFill="1" applyBorder="1" applyAlignment="1">
      <alignment horizontal="center" vertical="center"/>
      <protection/>
    </xf>
    <xf numFmtId="1" fontId="15" fillId="0" borderId="48" xfId="50" applyNumberFormat="1" applyFont="1" applyFill="1" applyBorder="1" applyAlignment="1">
      <alignment horizontal="center" vertical="center"/>
      <protection/>
    </xf>
    <xf numFmtId="1" fontId="15" fillId="0" borderId="46" xfId="50" applyNumberFormat="1" applyFont="1" applyFill="1" applyBorder="1" applyAlignment="1">
      <alignment horizontal="center" vertical="center"/>
      <protection/>
    </xf>
    <xf numFmtId="2" fontId="16" fillId="0" borderId="46" xfId="53" applyNumberFormat="1" applyFont="1" applyFill="1" applyBorder="1" applyAlignment="1">
      <alignment horizontal="left" vertical="center"/>
      <protection/>
    </xf>
    <xf numFmtId="4" fontId="15" fillId="0" borderId="48" xfId="50" applyNumberFormat="1" applyFont="1" applyFill="1" applyBorder="1" applyAlignment="1">
      <alignment/>
      <protection/>
    </xf>
    <xf numFmtId="4" fontId="15" fillId="0" borderId="48" xfId="48" applyNumberFormat="1" applyFont="1" applyFill="1" applyBorder="1" applyAlignment="1">
      <alignment/>
      <protection/>
    </xf>
    <xf numFmtId="4" fontId="15" fillId="0" borderId="51" xfId="50" applyNumberFormat="1" applyFont="1" applyFill="1" applyBorder="1" applyAlignment="1">
      <alignment/>
      <protection/>
    </xf>
    <xf numFmtId="2" fontId="53" fillId="0" borderId="52" xfId="50" applyNumberFormat="1" applyFont="1" applyBorder="1" applyAlignment="1">
      <alignment horizontal="center" vertical="center"/>
      <protection/>
    </xf>
    <xf numFmtId="2" fontId="53" fillId="0" borderId="33" xfId="50" applyNumberFormat="1" applyFont="1" applyBorder="1" applyAlignment="1">
      <alignment horizontal="center" vertical="center"/>
      <protection/>
    </xf>
    <xf numFmtId="2" fontId="53" fillId="0" borderId="33" xfId="53" applyNumberFormat="1" applyFont="1" applyFill="1" applyBorder="1" applyAlignment="1">
      <alignment horizontal="left" vertical="center"/>
      <protection/>
    </xf>
    <xf numFmtId="4" fontId="53" fillId="0" borderId="52" xfId="50" applyNumberFormat="1" applyFont="1" applyBorder="1" applyAlignment="1">
      <alignment/>
      <protection/>
    </xf>
    <xf numFmtId="4" fontId="53" fillId="0" borderId="53" xfId="50" applyNumberFormat="1" applyFont="1" applyBorder="1" applyAlignment="1">
      <alignment/>
      <protection/>
    </xf>
    <xf numFmtId="0" fontId="15" fillId="0" borderId="16" xfId="49" applyFont="1" applyFill="1" applyBorder="1" applyAlignment="1">
      <alignment horizontal="center" vertical="center"/>
      <protection/>
    </xf>
    <xf numFmtId="49" fontId="15" fillId="0" borderId="46" xfId="49" applyNumberFormat="1" applyFont="1" applyFill="1" applyBorder="1" applyAlignment="1">
      <alignment horizontal="center" vertical="center"/>
      <protection/>
    </xf>
    <xf numFmtId="49" fontId="15" fillId="0" borderId="47" xfId="49" applyNumberFormat="1" applyFont="1" applyFill="1" applyBorder="1" applyAlignment="1">
      <alignment horizontal="center" vertical="center"/>
      <protection/>
    </xf>
    <xf numFmtId="49" fontId="15" fillId="0" borderId="48" xfId="49" applyNumberFormat="1" applyFont="1" applyFill="1" applyBorder="1" applyAlignment="1">
      <alignment horizontal="center" vertical="center"/>
      <protection/>
    </xf>
    <xf numFmtId="0" fontId="15" fillId="0" borderId="54" xfId="49" applyFont="1" applyFill="1" applyBorder="1" applyAlignment="1">
      <alignment horizontal="center" vertical="center"/>
      <protection/>
    </xf>
    <xf numFmtId="4" fontId="15" fillId="0" borderId="48" xfId="49" applyNumberFormat="1" applyFont="1" applyFill="1" applyBorder="1" applyAlignment="1">
      <alignment horizontal="right"/>
      <protection/>
    </xf>
    <xf numFmtId="4" fontId="15" fillId="0" borderId="48" xfId="49" applyNumberFormat="1" applyFont="1" applyFill="1" applyBorder="1" applyAlignment="1">
      <alignment/>
      <protection/>
    </xf>
    <xf numFmtId="4" fontId="15" fillId="0" borderId="55" xfId="49" applyNumberFormat="1" applyFont="1" applyFill="1" applyBorder="1" applyAlignment="1">
      <alignment/>
      <protection/>
    </xf>
    <xf numFmtId="4" fontId="53" fillId="0" borderId="27" xfId="50" applyNumberFormat="1" applyFont="1" applyFill="1" applyBorder="1" applyAlignment="1">
      <alignment/>
      <protection/>
    </xf>
    <xf numFmtId="4" fontId="53" fillId="0" borderId="35" xfId="50" applyNumberFormat="1" applyFont="1" applyFill="1" applyBorder="1" applyAlignment="1">
      <alignment/>
      <protection/>
    </xf>
    <xf numFmtId="0" fontId="15" fillId="0" borderId="45" xfId="49" applyFont="1" applyFill="1" applyBorder="1" applyAlignment="1">
      <alignment horizontal="center" vertical="center"/>
      <protection/>
    </xf>
    <xf numFmtId="0" fontId="16" fillId="0" borderId="46" xfId="49" applyFont="1" applyFill="1" applyBorder="1" applyAlignment="1">
      <alignment vertical="center"/>
      <protection/>
    </xf>
    <xf numFmtId="0" fontId="6" fillId="33" borderId="22" xfId="0" applyFont="1" applyFill="1" applyBorder="1" applyAlignment="1">
      <alignment horizontal="center"/>
    </xf>
    <xf numFmtId="0" fontId="8" fillId="0" borderId="0" xfId="52" applyFont="1" applyAlignment="1">
      <alignment horizontal="right"/>
      <protection/>
    </xf>
    <xf numFmtId="0" fontId="9" fillId="0" borderId="0" xfId="48" applyFont="1" applyAlignment="1">
      <alignment horizontal="center"/>
      <protection/>
    </xf>
    <xf numFmtId="0" fontId="10" fillId="0" borderId="0" xfId="48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12" fillId="0" borderId="24" xfId="51" applyFont="1" applyFill="1" applyBorder="1" applyAlignment="1">
      <alignment horizontal="center" vertical="center"/>
      <protection/>
    </xf>
    <xf numFmtId="0" fontId="12" fillId="0" borderId="25" xfId="51" applyFont="1" applyFill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2. Rozpočet 2007 - tabulky" xfId="48"/>
    <cellStyle name="normální_Rozpis výdajů 03 bez PO 2 2" xfId="49"/>
    <cellStyle name="normální_Rozpis výdajů 03 bez PO 3" xfId="50"/>
    <cellStyle name="normální_Rozpis výdajů 03 bez PO_04 - OSMTVS" xfId="51"/>
    <cellStyle name="normální_Rozpočet 2004 (ZK)" xfId="52"/>
    <cellStyle name="normální_Rozpočet 2005 (ZK) 2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G26" sqref="G26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57" t="s">
        <v>60</v>
      </c>
      <c r="B1" s="157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66</v>
      </c>
      <c r="D2" s="32" t="s">
        <v>68</v>
      </c>
      <c r="E2" s="32" t="s">
        <v>67</v>
      </c>
    </row>
    <row r="3" spans="1:5" ht="15" customHeight="1">
      <c r="A3" s="2" t="s">
        <v>3</v>
      </c>
      <c r="B3" s="29" t="s">
        <v>22</v>
      </c>
      <c r="C3" s="26">
        <f>C4+C5+C6</f>
        <v>3035966.79</v>
      </c>
      <c r="D3" s="26">
        <f>D4+D5+D6</f>
        <v>0</v>
      </c>
      <c r="E3" s="27">
        <f aca="true" t="shared" si="0" ref="E3:E24">C3+D3</f>
        <v>3035966.79</v>
      </c>
    </row>
    <row r="4" spans="1:10" ht="15" customHeight="1">
      <c r="A4" s="6" t="s">
        <v>28</v>
      </c>
      <c r="B4" s="7" t="s">
        <v>4</v>
      </c>
      <c r="C4" s="8">
        <v>2960700</v>
      </c>
      <c r="D4" s="9">
        <v>0</v>
      </c>
      <c r="E4" s="10">
        <f t="shared" si="0"/>
        <v>2960700</v>
      </c>
      <c r="J4" s="1"/>
    </row>
    <row r="5" spans="1:5" ht="15" customHeight="1">
      <c r="A5" s="6" t="s">
        <v>29</v>
      </c>
      <c r="B5" s="7" t="s">
        <v>5</v>
      </c>
      <c r="C5" s="8">
        <v>75266.79</v>
      </c>
      <c r="D5" s="4">
        <v>0</v>
      </c>
      <c r="E5" s="10">
        <f t="shared" si="0"/>
        <v>75266.79</v>
      </c>
    </row>
    <row r="6" spans="1:5" ht="15" customHeight="1">
      <c r="A6" s="6" t="s">
        <v>30</v>
      </c>
      <c r="B6" s="7" t="s">
        <v>6</v>
      </c>
      <c r="C6" s="8">
        <v>0</v>
      </c>
      <c r="D6" s="8">
        <v>0</v>
      </c>
      <c r="E6" s="10">
        <f t="shared" si="0"/>
        <v>0</v>
      </c>
    </row>
    <row r="7" spans="1:5" ht="15" customHeight="1">
      <c r="A7" s="12" t="s">
        <v>24</v>
      </c>
      <c r="B7" s="7" t="s">
        <v>7</v>
      </c>
      <c r="C7" s="13">
        <f>C8+C14</f>
        <v>5284719.22</v>
      </c>
      <c r="D7" s="13">
        <f>D8+D14</f>
        <v>0</v>
      </c>
      <c r="E7" s="14">
        <f t="shared" si="0"/>
        <v>5284719.22</v>
      </c>
    </row>
    <row r="8" spans="1:5" ht="15" customHeight="1">
      <c r="A8" s="6" t="s">
        <v>31</v>
      </c>
      <c r="B8" s="7" t="s">
        <v>8</v>
      </c>
      <c r="C8" s="8">
        <f>C9+C10+C12+C13+C11</f>
        <v>5284719.22</v>
      </c>
      <c r="D8" s="8">
        <f>D9+D10+D12+D13</f>
        <v>0</v>
      </c>
      <c r="E8" s="11">
        <f t="shared" si="0"/>
        <v>5284719.22</v>
      </c>
    </row>
    <row r="9" spans="1:5" ht="15" customHeight="1">
      <c r="A9" s="6" t="s">
        <v>32</v>
      </c>
      <c r="B9" s="7" t="s">
        <v>9</v>
      </c>
      <c r="C9" s="8">
        <v>70970.2</v>
      </c>
      <c r="D9" s="8">
        <v>0</v>
      </c>
      <c r="E9" s="11">
        <f t="shared" si="0"/>
        <v>70970.2</v>
      </c>
    </row>
    <row r="10" spans="1:5" ht="15" customHeight="1">
      <c r="A10" s="6" t="s">
        <v>33</v>
      </c>
      <c r="B10" s="7" t="s">
        <v>8</v>
      </c>
      <c r="C10" s="8">
        <v>5187593.25</v>
      </c>
      <c r="D10" s="8">
        <v>0</v>
      </c>
      <c r="E10" s="11">
        <f t="shared" si="0"/>
        <v>5187593.25</v>
      </c>
    </row>
    <row r="11" spans="1:5" ht="15" customHeight="1">
      <c r="A11" s="6" t="s">
        <v>34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35</v>
      </c>
      <c r="B12" s="7" t="s">
        <v>25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36</v>
      </c>
      <c r="B13" s="7">
        <v>4121</v>
      </c>
      <c r="C13" s="8">
        <v>26155.77</v>
      </c>
      <c r="D13" s="8">
        <v>0</v>
      </c>
      <c r="E13" s="11">
        <f>SUM(C13:D13)</f>
        <v>26155.77</v>
      </c>
    </row>
    <row r="14" spans="1:5" ht="15" customHeight="1">
      <c r="A14" s="6" t="s">
        <v>37</v>
      </c>
      <c r="B14" s="7" t="s">
        <v>26</v>
      </c>
      <c r="C14" s="8">
        <f>C15+C16+C17+C18</f>
        <v>0</v>
      </c>
      <c r="D14" s="8">
        <f>D15+D17+D18</f>
        <v>0</v>
      </c>
      <c r="E14" s="11">
        <f t="shared" si="0"/>
        <v>0</v>
      </c>
    </row>
    <row r="15" spans="1:5" ht="15" customHeight="1">
      <c r="A15" s="6" t="s">
        <v>59</v>
      </c>
      <c r="B15" s="7" t="s">
        <v>10</v>
      </c>
      <c r="C15" s="8">
        <v>0</v>
      </c>
      <c r="D15" s="8">
        <v>0</v>
      </c>
      <c r="E15" s="11">
        <f t="shared" si="0"/>
        <v>0</v>
      </c>
    </row>
    <row r="16" spans="1:5" ht="15" customHeight="1">
      <c r="A16" s="6" t="s">
        <v>38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39</v>
      </c>
      <c r="B17" s="7" t="s">
        <v>27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40</v>
      </c>
      <c r="B18" s="7">
        <v>4221</v>
      </c>
      <c r="C18" s="8">
        <v>0</v>
      </c>
      <c r="D18" s="8">
        <v>0</v>
      </c>
      <c r="E18" s="11">
        <f>SUM(C18:D18)</f>
        <v>0</v>
      </c>
    </row>
    <row r="19" spans="1:5" ht="15" customHeight="1">
      <c r="A19" s="12" t="s">
        <v>11</v>
      </c>
      <c r="B19" s="15" t="s">
        <v>23</v>
      </c>
      <c r="C19" s="13">
        <f>C3+C7</f>
        <v>8320686.01</v>
      </c>
      <c r="D19" s="13">
        <f>D3+D7</f>
        <v>0</v>
      </c>
      <c r="E19" s="14">
        <f t="shared" si="0"/>
        <v>8320686.01</v>
      </c>
    </row>
    <row r="20" spans="1:5" ht="15" customHeight="1">
      <c r="A20" s="12" t="s">
        <v>12</v>
      </c>
      <c r="B20" s="15" t="s">
        <v>13</v>
      </c>
      <c r="C20" s="13">
        <f>SUM(C21:C23)</f>
        <v>842515.69</v>
      </c>
      <c r="D20" s="13">
        <f>SUM(D21:D23)</f>
        <v>0</v>
      </c>
      <c r="E20" s="14">
        <f t="shared" si="0"/>
        <v>842515.69</v>
      </c>
    </row>
    <row r="21" spans="1:5" ht="15" customHeight="1">
      <c r="A21" s="6" t="s">
        <v>64</v>
      </c>
      <c r="B21" s="7" t="s">
        <v>14</v>
      </c>
      <c r="C21" s="8">
        <v>89734.01000000001</v>
      </c>
      <c r="D21" s="8">
        <v>0</v>
      </c>
      <c r="E21" s="11">
        <f t="shared" si="0"/>
        <v>89734.01000000001</v>
      </c>
    </row>
    <row r="22" spans="1:5" ht="15" customHeight="1">
      <c r="A22" s="6" t="s">
        <v>65</v>
      </c>
      <c r="B22" s="7">
        <v>8115</v>
      </c>
      <c r="C22" s="8">
        <v>849656.6799999999</v>
      </c>
      <c r="D22" s="8">
        <v>0</v>
      </c>
      <c r="E22" s="11">
        <f>SUM(C22:D22)</f>
        <v>849656.6799999999</v>
      </c>
    </row>
    <row r="23" spans="1:5" ht="15" customHeight="1" thickBot="1">
      <c r="A23" s="16" t="s">
        <v>58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>
      <c r="A24" s="20" t="s">
        <v>21</v>
      </c>
      <c r="B24" s="21"/>
      <c r="C24" s="22">
        <f>C3+C7+C20</f>
        <v>9163201.7</v>
      </c>
      <c r="D24" s="22">
        <f>D19+D20</f>
        <v>0</v>
      </c>
      <c r="E24" s="23">
        <f t="shared" si="0"/>
        <v>9163201.7</v>
      </c>
    </row>
    <row r="25" spans="1:5" ht="13.5" thickBot="1">
      <c r="A25" s="157" t="s">
        <v>61</v>
      </c>
      <c r="B25" s="157"/>
      <c r="C25" s="35"/>
      <c r="D25" s="35"/>
      <c r="E25" s="36" t="s">
        <v>0</v>
      </c>
    </row>
    <row r="26" spans="1:5" ht="24.75" thickBot="1">
      <c r="A26" s="30" t="s">
        <v>15</v>
      </c>
      <c r="B26" s="31" t="s">
        <v>16</v>
      </c>
      <c r="C26" s="32" t="s">
        <v>63</v>
      </c>
      <c r="D26" s="32" t="s">
        <v>68</v>
      </c>
      <c r="E26" s="32" t="s">
        <v>62</v>
      </c>
    </row>
    <row r="27" spans="1:5" ht="15" customHeight="1">
      <c r="A27" s="24" t="s">
        <v>41</v>
      </c>
      <c r="B27" s="3" t="s">
        <v>17</v>
      </c>
      <c r="C27" s="4">
        <v>31838.7</v>
      </c>
      <c r="D27" s="4">
        <v>0</v>
      </c>
      <c r="E27" s="5">
        <f>C27+D27</f>
        <v>31838.7</v>
      </c>
    </row>
    <row r="28" spans="1:5" ht="15" customHeight="1">
      <c r="A28" s="25" t="s">
        <v>42</v>
      </c>
      <c r="B28" s="7" t="s">
        <v>17</v>
      </c>
      <c r="C28" s="8">
        <v>294212.42</v>
      </c>
      <c r="D28" s="4">
        <v>0</v>
      </c>
      <c r="E28" s="5">
        <f aca="true" t="shared" si="1" ref="E28:E43">C28+D28</f>
        <v>294212.42</v>
      </c>
    </row>
    <row r="29" spans="1:5" ht="15" customHeight="1">
      <c r="A29" s="25" t="s">
        <v>43</v>
      </c>
      <c r="B29" s="7" t="s">
        <v>19</v>
      </c>
      <c r="C29" s="8">
        <v>177537.56</v>
      </c>
      <c r="D29" s="4">
        <v>0</v>
      </c>
      <c r="E29" s="5">
        <f>SUM(C29:D29)</f>
        <v>177537.56</v>
      </c>
    </row>
    <row r="30" spans="1:5" ht="15" customHeight="1">
      <c r="A30" s="25" t="s">
        <v>44</v>
      </c>
      <c r="B30" s="7" t="s">
        <v>17</v>
      </c>
      <c r="C30" s="8">
        <v>1043445.62</v>
      </c>
      <c r="D30" s="4">
        <v>0</v>
      </c>
      <c r="E30" s="5">
        <f t="shared" si="1"/>
        <v>1043445.62</v>
      </c>
    </row>
    <row r="31" spans="1:5" ht="15" customHeight="1">
      <c r="A31" s="25" t="s">
        <v>45</v>
      </c>
      <c r="B31" s="7" t="s">
        <v>17</v>
      </c>
      <c r="C31" s="8">
        <v>766431.31</v>
      </c>
      <c r="D31" s="4">
        <v>0</v>
      </c>
      <c r="E31" s="5">
        <f t="shared" si="1"/>
        <v>766431.31</v>
      </c>
    </row>
    <row r="32" spans="1:5" ht="15" customHeight="1">
      <c r="A32" s="25" t="s">
        <v>46</v>
      </c>
      <c r="B32" s="7" t="s">
        <v>17</v>
      </c>
      <c r="C32" s="8">
        <v>4594354.32</v>
      </c>
      <c r="D32" s="4">
        <v>0</v>
      </c>
      <c r="E32" s="5">
        <f>C32+D32</f>
        <v>4594354.32</v>
      </c>
    </row>
    <row r="33" spans="1:5" ht="15" customHeight="1">
      <c r="A33" s="25" t="s">
        <v>47</v>
      </c>
      <c r="B33" s="7" t="s">
        <v>19</v>
      </c>
      <c r="C33" s="8">
        <v>765093.0800000001</v>
      </c>
      <c r="D33" s="4">
        <v>0</v>
      </c>
      <c r="E33" s="5">
        <f t="shared" si="1"/>
        <v>765093.0800000001</v>
      </c>
    </row>
    <row r="34" spans="1:5" ht="15" customHeight="1">
      <c r="A34" s="25" t="s">
        <v>48</v>
      </c>
      <c r="B34" s="7" t="s">
        <v>17</v>
      </c>
      <c r="C34" s="8">
        <v>133219</v>
      </c>
      <c r="D34" s="4">
        <v>0</v>
      </c>
      <c r="E34" s="5">
        <f t="shared" si="1"/>
        <v>133219</v>
      </c>
    </row>
    <row r="35" spans="1:5" ht="15" customHeight="1">
      <c r="A35" s="25" t="s">
        <v>49</v>
      </c>
      <c r="B35" s="7" t="s">
        <v>19</v>
      </c>
      <c r="C35" s="8">
        <v>619673.32</v>
      </c>
      <c r="D35" s="4">
        <v>0</v>
      </c>
      <c r="E35" s="5">
        <f t="shared" si="1"/>
        <v>619673.32</v>
      </c>
    </row>
    <row r="36" spans="1:5" ht="15" customHeight="1">
      <c r="A36" s="25" t="s">
        <v>50</v>
      </c>
      <c r="B36" s="7" t="s">
        <v>18</v>
      </c>
      <c r="C36" s="8">
        <v>0</v>
      </c>
      <c r="D36" s="4">
        <v>0</v>
      </c>
      <c r="E36" s="5">
        <f t="shared" si="1"/>
        <v>0</v>
      </c>
    </row>
    <row r="37" spans="1:5" ht="15" customHeight="1">
      <c r="A37" s="25" t="s">
        <v>51</v>
      </c>
      <c r="B37" s="7" t="s">
        <v>19</v>
      </c>
      <c r="C37" s="8">
        <v>476872.16000000003</v>
      </c>
      <c r="D37" s="4">
        <v>0</v>
      </c>
      <c r="E37" s="5">
        <f t="shared" si="1"/>
        <v>476872.16000000003</v>
      </c>
    </row>
    <row r="38" spans="1:5" ht="15" customHeight="1">
      <c r="A38" s="25" t="s">
        <v>52</v>
      </c>
      <c r="B38" s="7" t="s">
        <v>19</v>
      </c>
      <c r="C38" s="8">
        <v>15500</v>
      </c>
      <c r="D38" s="4">
        <v>0</v>
      </c>
      <c r="E38" s="5">
        <f t="shared" si="1"/>
        <v>15500</v>
      </c>
    </row>
    <row r="39" spans="1:5" ht="15" customHeight="1">
      <c r="A39" s="25" t="s">
        <v>53</v>
      </c>
      <c r="B39" s="7" t="s">
        <v>17</v>
      </c>
      <c r="C39" s="8">
        <v>7390.2</v>
      </c>
      <c r="D39" s="4">
        <v>0</v>
      </c>
      <c r="E39" s="5">
        <f t="shared" si="1"/>
        <v>7390.2</v>
      </c>
    </row>
    <row r="40" spans="1:5" ht="15" customHeight="1">
      <c r="A40" s="25" t="s">
        <v>54</v>
      </c>
      <c r="B40" s="7" t="s">
        <v>19</v>
      </c>
      <c r="C40" s="8">
        <v>135960.95</v>
      </c>
      <c r="D40" s="4">
        <v>0</v>
      </c>
      <c r="E40" s="5">
        <f>C40+D40</f>
        <v>135960.95</v>
      </c>
    </row>
    <row r="41" spans="1:5" ht="15" customHeight="1">
      <c r="A41" s="25" t="s">
        <v>55</v>
      </c>
      <c r="B41" s="7" t="s">
        <v>19</v>
      </c>
      <c r="C41" s="8">
        <v>15293.36</v>
      </c>
      <c r="D41" s="4">
        <v>0</v>
      </c>
      <c r="E41" s="5">
        <f t="shared" si="1"/>
        <v>15293.36</v>
      </c>
    </row>
    <row r="42" spans="1:5" ht="15" customHeight="1">
      <c r="A42" s="25" t="s">
        <v>56</v>
      </c>
      <c r="B42" s="7" t="s">
        <v>19</v>
      </c>
      <c r="C42" s="8">
        <v>81065.55</v>
      </c>
      <c r="D42" s="4">
        <v>0</v>
      </c>
      <c r="E42" s="5">
        <f t="shared" si="1"/>
        <v>81065.55</v>
      </c>
    </row>
    <row r="43" spans="1:5" ht="15" customHeight="1" thickBot="1">
      <c r="A43" s="25" t="s">
        <v>57</v>
      </c>
      <c r="B43" s="7" t="s">
        <v>19</v>
      </c>
      <c r="C43" s="8">
        <v>5314.15</v>
      </c>
      <c r="D43" s="4">
        <v>0</v>
      </c>
      <c r="E43" s="5">
        <f t="shared" si="1"/>
        <v>5314.15</v>
      </c>
    </row>
    <row r="44" spans="1:7" ht="15" customHeight="1" thickBot="1">
      <c r="A44" s="28" t="s">
        <v>20</v>
      </c>
      <c r="B44" s="21"/>
      <c r="C44" s="22">
        <f>C27+C28+C30+C31+C32+C33+C34+C35+C36+C37+C38+C39+C40+C41+C42+C43+C29</f>
        <v>9163201.7</v>
      </c>
      <c r="D44" s="22">
        <f>SUM(D27:D43)</f>
        <v>0</v>
      </c>
      <c r="E44" s="23">
        <f>SUM(E27:E43)</f>
        <v>9163201.7</v>
      </c>
      <c r="G44" s="1"/>
    </row>
    <row r="45" spans="3:5" ht="12.75">
      <c r="C45" s="1"/>
      <c r="E45" s="1"/>
    </row>
    <row r="46" ht="12.75">
      <c r="C46" s="1"/>
    </row>
    <row r="47" ht="12.75">
      <c r="C47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60" zoomScalePageLayoutView="0" workbookViewId="0" topLeftCell="A1">
      <selection activeCell="G47" sqref="G47"/>
    </sheetView>
  </sheetViews>
  <sheetFormatPr defaultColWidth="9.140625" defaultRowHeight="12.75"/>
  <cols>
    <col min="1" max="1" width="3.140625" style="37" customWidth="1"/>
    <col min="2" max="2" width="9.28125" style="37" customWidth="1"/>
    <col min="3" max="3" width="4.7109375" style="37" customWidth="1"/>
    <col min="4" max="6" width="5.7109375" style="37" customWidth="1"/>
    <col min="7" max="7" width="48.8515625" style="37" customWidth="1"/>
    <col min="8" max="9" width="13.57421875" style="39" customWidth="1"/>
    <col min="10" max="10" width="12.7109375" style="37" customWidth="1"/>
    <col min="11" max="11" width="17.28125" style="37" customWidth="1"/>
    <col min="12" max="12" width="9.140625" style="37" customWidth="1"/>
    <col min="13" max="14" width="13.57421875" style="37" customWidth="1"/>
    <col min="15" max="15" width="12.7109375" style="37" customWidth="1"/>
    <col min="16" max="16" width="17.28125" style="37" customWidth="1"/>
    <col min="17" max="16384" width="9.140625" style="37" customWidth="1"/>
  </cols>
  <sheetData>
    <row r="1" spans="7:11" ht="12.75">
      <c r="G1" s="38"/>
      <c r="J1" s="158" t="s">
        <v>123</v>
      </c>
      <c r="K1" s="158"/>
    </row>
    <row r="2" spans="1:11" ht="18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5.75">
      <c r="A3" s="160" t="s">
        <v>69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5" ht="12.75" customHeight="1">
      <c r="A4" s="161" t="s">
        <v>70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40"/>
      <c r="M4" s="40"/>
      <c r="N4" s="40"/>
      <c r="O4" s="40"/>
    </row>
    <row r="5" spans="1:11" ht="13.5" thickBot="1">
      <c r="A5" s="41"/>
      <c r="B5" s="41"/>
      <c r="C5" s="41"/>
      <c r="D5" s="41"/>
      <c r="E5" s="41"/>
      <c r="F5" s="41"/>
      <c r="G5" s="41"/>
      <c r="H5" s="42"/>
      <c r="I5" s="42"/>
      <c r="J5" s="41"/>
      <c r="K5" s="43" t="s">
        <v>71</v>
      </c>
    </row>
    <row r="6" spans="1:11" ht="26.25" customHeight="1" thickBot="1">
      <c r="A6" s="44" t="s">
        <v>72</v>
      </c>
      <c r="B6" s="162" t="s">
        <v>73</v>
      </c>
      <c r="C6" s="163"/>
      <c r="D6" s="47" t="s">
        <v>74</v>
      </c>
      <c r="E6" s="48" t="s">
        <v>75</v>
      </c>
      <c r="F6" s="49" t="s">
        <v>16</v>
      </c>
      <c r="G6" s="48" t="s">
        <v>76</v>
      </c>
      <c r="H6" s="50" t="s">
        <v>63</v>
      </c>
      <c r="I6" s="50" t="s">
        <v>77</v>
      </c>
      <c r="J6" s="51" t="s">
        <v>124</v>
      </c>
      <c r="K6" s="52" t="s">
        <v>78</v>
      </c>
    </row>
    <row r="7" spans="1:15" ht="15" customHeight="1" thickBot="1">
      <c r="A7" s="53" t="s">
        <v>79</v>
      </c>
      <c r="B7" s="45" t="s">
        <v>80</v>
      </c>
      <c r="C7" s="46" t="s">
        <v>80</v>
      </c>
      <c r="D7" s="54" t="s">
        <v>80</v>
      </c>
      <c r="E7" s="45" t="s">
        <v>80</v>
      </c>
      <c r="F7" s="45" t="s">
        <v>80</v>
      </c>
      <c r="G7" s="55" t="s">
        <v>81</v>
      </c>
      <c r="H7" s="56">
        <f>H8+H26+H28+H30+H32+H34+H36+H38</f>
        <v>40700000</v>
      </c>
      <c r="I7" s="56">
        <f>I8+I26+I28+I30+I32+I34+I36+I38</f>
        <v>41700000</v>
      </c>
      <c r="J7" s="56">
        <f>J8+J12+J14+J16+J18+J20+J22+J24+J26+J28+J30+J32+J34+J36+J38</f>
        <v>0</v>
      </c>
      <c r="K7" s="57">
        <f>K8+K12+K14+K16+K18+K20+K22+K24+K26+K28+K30+K32+K34+K36+K38</f>
        <v>41700000</v>
      </c>
      <c r="L7" s="58"/>
      <c r="N7" s="39"/>
      <c r="O7" s="59"/>
    </row>
    <row r="8" spans="1:11" ht="15" customHeight="1">
      <c r="A8" s="60" t="s">
        <v>79</v>
      </c>
      <c r="B8" s="61" t="s">
        <v>82</v>
      </c>
      <c r="C8" s="62" t="s">
        <v>83</v>
      </c>
      <c r="D8" s="63" t="s">
        <v>80</v>
      </c>
      <c r="E8" s="64" t="s">
        <v>80</v>
      </c>
      <c r="F8" s="65" t="s">
        <v>80</v>
      </c>
      <c r="G8" s="66" t="s">
        <v>84</v>
      </c>
      <c r="H8" s="67">
        <f>H9+H10+H11</f>
        <v>15497400</v>
      </c>
      <c r="I8" s="67">
        <v>15497400</v>
      </c>
      <c r="J8" s="67">
        <f>J9+J10+J11</f>
        <v>-15497201</v>
      </c>
      <c r="K8" s="68">
        <f>I8+J8</f>
        <v>199</v>
      </c>
    </row>
    <row r="9" spans="1:11" ht="15" customHeight="1">
      <c r="A9" s="69"/>
      <c r="B9" s="70"/>
      <c r="C9" s="71"/>
      <c r="D9" s="71"/>
      <c r="E9" s="72">
        <v>3522</v>
      </c>
      <c r="F9" s="73">
        <v>5213</v>
      </c>
      <c r="G9" s="74" t="s">
        <v>85</v>
      </c>
      <c r="H9" s="75">
        <v>11015900</v>
      </c>
      <c r="I9" s="75">
        <v>11015900</v>
      </c>
      <c r="J9" s="76">
        <v>-11015701</v>
      </c>
      <c r="K9" s="77">
        <f>I9+J9</f>
        <v>199</v>
      </c>
    </row>
    <row r="10" spans="1:11" ht="15" customHeight="1">
      <c r="A10" s="69"/>
      <c r="B10" s="70"/>
      <c r="C10" s="71"/>
      <c r="D10" s="71"/>
      <c r="E10" s="72">
        <v>3522</v>
      </c>
      <c r="F10" s="73">
        <v>5321</v>
      </c>
      <c r="G10" s="78" t="s">
        <v>86</v>
      </c>
      <c r="H10" s="75">
        <v>2304800</v>
      </c>
      <c r="I10" s="75">
        <v>2304800</v>
      </c>
      <c r="J10" s="76">
        <v>-2304800</v>
      </c>
      <c r="K10" s="77">
        <f>I10+J10</f>
        <v>0</v>
      </c>
    </row>
    <row r="11" spans="1:11" ht="15" customHeight="1">
      <c r="A11" s="79"/>
      <c r="B11" s="80"/>
      <c r="C11" s="81"/>
      <c r="D11" s="82"/>
      <c r="E11" s="72">
        <v>3526</v>
      </c>
      <c r="F11" s="73">
        <v>5213</v>
      </c>
      <c r="G11" s="74" t="s">
        <v>85</v>
      </c>
      <c r="H11" s="75">
        <v>2176700</v>
      </c>
      <c r="I11" s="75">
        <v>2176700</v>
      </c>
      <c r="J11" s="83">
        <v>-2176700</v>
      </c>
      <c r="K11" s="77">
        <f>I11+J11</f>
        <v>0</v>
      </c>
    </row>
    <row r="12" spans="1:11" ht="15" customHeight="1">
      <c r="A12" s="84" t="s">
        <v>79</v>
      </c>
      <c r="B12" s="85" t="s">
        <v>87</v>
      </c>
      <c r="C12" s="86" t="s">
        <v>83</v>
      </c>
      <c r="D12" s="87"/>
      <c r="E12" s="88" t="s">
        <v>80</v>
      </c>
      <c r="F12" s="89" t="s">
        <v>80</v>
      </c>
      <c r="G12" s="90" t="s">
        <v>88</v>
      </c>
      <c r="H12" s="91">
        <f>H13</f>
        <v>0</v>
      </c>
      <c r="I12" s="92">
        <f>I13</f>
        <v>0</v>
      </c>
      <c r="J12" s="93">
        <f>J13</f>
        <v>3141051</v>
      </c>
      <c r="K12" s="94">
        <f>I12+J12</f>
        <v>3141051</v>
      </c>
    </row>
    <row r="13" spans="1:11" ht="15" customHeight="1">
      <c r="A13" s="95"/>
      <c r="B13" s="80"/>
      <c r="C13" s="81"/>
      <c r="D13" s="82"/>
      <c r="E13" s="96">
        <v>3522</v>
      </c>
      <c r="F13" s="97">
        <v>5213</v>
      </c>
      <c r="G13" s="74" t="s">
        <v>85</v>
      </c>
      <c r="H13" s="98">
        <v>0</v>
      </c>
      <c r="I13" s="75">
        <v>0</v>
      </c>
      <c r="J13" s="99">
        <v>3141051</v>
      </c>
      <c r="K13" s="100">
        <f aca="true" t="shared" si="0" ref="K13:K25">I13+J13</f>
        <v>3141051</v>
      </c>
    </row>
    <row r="14" spans="1:11" ht="15" customHeight="1">
      <c r="A14" s="84" t="s">
        <v>79</v>
      </c>
      <c r="B14" s="85" t="s">
        <v>89</v>
      </c>
      <c r="C14" s="86" t="s">
        <v>83</v>
      </c>
      <c r="D14" s="101"/>
      <c r="E14" s="88" t="s">
        <v>80</v>
      </c>
      <c r="F14" s="89" t="s">
        <v>80</v>
      </c>
      <c r="G14" s="90" t="s">
        <v>90</v>
      </c>
      <c r="H14" s="91">
        <f>H15</f>
        <v>0</v>
      </c>
      <c r="I14" s="91">
        <f>I15</f>
        <v>0</v>
      </c>
      <c r="J14" s="102">
        <f>J15</f>
        <v>2304800</v>
      </c>
      <c r="K14" s="94">
        <f t="shared" si="0"/>
        <v>2304800</v>
      </c>
    </row>
    <row r="15" spans="1:11" ht="15" customHeight="1">
      <c r="A15" s="103"/>
      <c r="B15" s="80"/>
      <c r="C15" s="81"/>
      <c r="D15" s="104"/>
      <c r="E15" s="105">
        <v>3522</v>
      </c>
      <c r="F15" s="97">
        <v>5213</v>
      </c>
      <c r="G15" s="74" t="s">
        <v>85</v>
      </c>
      <c r="H15" s="98">
        <v>0</v>
      </c>
      <c r="I15" s="98">
        <v>0</v>
      </c>
      <c r="J15" s="106">
        <v>2304800</v>
      </c>
      <c r="K15" s="100">
        <f t="shared" si="0"/>
        <v>2304800</v>
      </c>
    </row>
    <row r="16" spans="1:11" ht="15" customHeight="1">
      <c r="A16" s="95" t="s">
        <v>79</v>
      </c>
      <c r="B16" s="85" t="s">
        <v>91</v>
      </c>
      <c r="C16" s="86" t="s">
        <v>83</v>
      </c>
      <c r="D16" s="101"/>
      <c r="E16" s="107" t="s">
        <v>80</v>
      </c>
      <c r="F16" s="108" t="s">
        <v>80</v>
      </c>
      <c r="G16" s="90" t="s">
        <v>92</v>
      </c>
      <c r="H16" s="91">
        <f>H17</f>
        <v>0</v>
      </c>
      <c r="I16" s="91">
        <f>I17</f>
        <v>0</v>
      </c>
      <c r="J16" s="102">
        <f>J17</f>
        <v>1088350</v>
      </c>
      <c r="K16" s="94">
        <f t="shared" si="0"/>
        <v>1088350</v>
      </c>
    </row>
    <row r="17" spans="1:11" ht="15" customHeight="1">
      <c r="A17" s="84"/>
      <c r="B17" s="80"/>
      <c r="C17" s="81"/>
      <c r="D17" s="82"/>
      <c r="E17" s="109">
        <v>3522</v>
      </c>
      <c r="F17" s="72">
        <v>5213</v>
      </c>
      <c r="G17" s="74" t="s">
        <v>85</v>
      </c>
      <c r="H17" s="98">
        <v>0</v>
      </c>
      <c r="I17" s="98">
        <v>0</v>
      </c>
      <c r="J17" s="76">
        <v>1088350</v>
      </c>
      <c r="K17" s="100">
        <f t="shared" si="0"/>
        <v>1088350</v>
      </c>
    </row>
    <row r="18" spans="1:11" ht="15" customHeight="1">
      <c r="A18" s="95" t="s">
        <v>79</v>
      </c>
      <c r="B18" s="85" t="s">
        <v>93</v>
      </c>
      <c r="C18" s="86" t="s">
        <v>83</v>
      </c>
      <c r="D18" s="101"/>
      <c r="E18" s="88" t="s">
        <v>80</v>
      </c>
      <c r="F18" s="110" t="s">
        <v>80</v>
      </c>
      <c r="G18" s="90" t="s">
        <v>94</v>
      </c>
      <c r="H18" s="91">
        <f>H19</f>
        <v>0</v>
      </c>
      <c r="I18" s="111">
        <f>I19</f>
        <v>0</v>
      </c>
      <c r="J18" s="112">
        <f>J19</f>
        <v>1088350</v>
      </c>
      <c r="K18" s="94">
        <f t="shared" si="0"/>
        <v>1088350</v>
      </c>
    </row>
    <row r="19" spans="1:11" ht="15" customHeight="1">
      <c r="A19" s="84"/>
      <c r="B19" s="80"/>
      <c r="C19" s="81"/>
      <c r="D19" s="82"/>
      <c r="E19" s="72">
        <v>3522</v>
      </c>
      <c r="F19" s="97">
        <v>5213</v>
      </c>
      <c r="G19" s="74" t="s">
        <v>85</v>
      </c>
      <c r="H19" s="98">
        <v>0</v>
      </c>
      <c r="I19" s="113">
        <v>0</v>
      </c>
      <c r="J19" s="114">
        <v>1088350</v>
      </c>
      <c r="K19" s="100">
        <f t="shared" si="0"/>
        <v>1088350</v>
      </c>
    </row>
    <row r="20" spans="1:11" ht="15" customHeight="1">
      <c r="A20" s="103" t="s">
        <v>79</v>
      </c>
      <c r="B20" s="85" t="s">
        <v>95</v>
      </c>
      <c r="C20" s="86" t="s">
        <v>96</v>
      </c>
      <c r="D20" s="115"/>
      <c r="E20" s="116" t="s">
        <v>80</v>
      </c>
      <c r="F20" s="89" t="s">
        <v>80</v>
      </c>
      <c r="G20" s="90" t="s">
        <v>97</v>
      </c>
      <c r="H20" s="91">
        <f>H21</f>
        <v>0</v>
      </c>
      <c r="I20" s="111">
        <f>I21</f>
        <v>0</v>
      </c>
      <c r="J20" s="112">
        <f>J21</f>
        <v>2304800</v>
      </c>
      <c r="K20" s="94">
        <f t="shared" si="0"/>
        <v>2304800</v>
      </c>
    </row>
    <row r="21" spans="1:11" ht="15" customHeight="1">
      <c r="A21" s="84"/>
      <c r="B21" s="80"/>
      <c r="C21" s="81"/>
      <c r="D21" s="82"/>
      <c r="E21" s="96">
        <v>3522</v>
      </c>
      <c r="F21" s="97">
        <v>5321</v>
      </c>
      <c r="G21" s="117" t="s">
        <v>86</v>
      </c>
      <c r="H21" s="98">
        <v>0</v>
      </c>
      <c r="I21" s="98">
        <v>0</v>
      </c>
      <c r="J21" s="76">
        <v>2304800</v>
      </c>
      <c r="K21" s="100">
        <f t="shared" si="0"/>
        <v>2304800</v>
      </c>
    </row>
    <row r="22" spans="1:11" ht="15" customHeight="1">
      <c r="A22" s="95" t="s">
        <v>79</v>
      </c>
      <c r="B22" s="85" t="s">
        <v>98</v>
      </c>
      <c r="C22" s="86" t="s">
        <v>83</v>
      </c>
      <c r="D22" s="101"/>
      <c r="E22" s="107" t="s">
        <v>80</v>
      </c>
      <c r="F22" s="89" t="s">
        <v>80</v>
      </c>
      <c r="G22" s="90" t="s">
        <v>99</v>
      </c>
      <c r="H22" s="91">
        <f>H23</f>
        <v>0</v>
      </c>
      <c r="I22" s="111">
        <f>I23</f>
        <v>0</v>
      </c>
      <c r="J22" s="112">
        <f>J23</f>
        <v>3393150</v>
      </c>
      <c r="K22" s="94">
        <f t="shared" si="0"/>
        <v>3393150</v>
      </c>
    </row>
    <row r="23" spans="1:11" ht="15" customHeight="1">
      <c r="A23" s="84"/>
      <c r="B23" s="80"/>
      <c r="C23" s="81"/>
      <c r="D23" s="82"/>
      <c r="E23" s="109">
        <v>3522</v>
      </c>
      <c r="F23" s="97">
        <v>5213</v>
      </c>
      <c r="G23" s="74" t="s">
        <v>85</v>
      </c>
      <c r="H23" s="98">
        <v>0</v>
      </c>
      <c r="I23" s="118">
        <v>0</v>
      </c>
      <c r="J23" s="114">
        <v>3393150</v>
      </c>
      <c r="K23" s="100">
        <f t="shared" si="0"/>
        <v>3393150</v>
      </c>
    </row>
    <row r="24" spans="1:11" ht="15" customHeight="1">
      <c r="A24" s="103" t="s">
        <v>79</v>
      </c>
      <c r="B24" s="85" t="s">
        <v>100</v>
      </c>
      <c r="C24" s="86" t="s">
        <v>83</v>
      </c>
      <c r="D24" s="101"/>
      <c r="E24" s="107" t="s">
        <v>80</v>
      </c>
      <c r="F24" s="108" t="s">
        <v>80</v>
      </c>
      <c r="G24" s="90" t="s">
        <v>101</v>
      </c>
      <c r="H24" s="91">
        <f>H25</f>
        <v>0</v>
      </c>
      <c r="I24" s="91">
        <f>I25</f>
        <v>0</v>
      </c>
      <c r="J24" s="102">
        <f>J25</f>
        <v>2176700</v>
      </c>
      <c r="K24" s="94">
        <f t="shared" si="0"/>
        <v>2176700</v>
      </c>
    </row>
    <row r="25" spans="1:11" ht="15" customHeight="1" thickBot="1">
      <c r="A25" s="119"/>
      <c r="B25" s="120"/>
      <c r="C25" s="121"/>
      <c r="D25" s="104"/>
      <c r="E25" s="72">
        <v>3526</v>
      </c>
      <c r="F25" s="73">
        <v>5213</v>
      </c>
      <c r="G25" s="74" t="s">
        <v>85</v>
      </c>
      <c r="H25" s="122">
        <v>0</v>
      </c>
      <c r="I25" s="122">
        <v>0</v>
      </c>
      <c r="J25" s="123">
        <v>2176700</v>
      </c>
      <c r="K25" s="124">
        <f t="shared" si="0"/>
        <v>2176700</v>
      </c>
    </row>
    <row r="26" spans="1:11" ht="15" customHeight="1">
      <c r="A26" s="125" t="s">
        <v>79</v>
      </c>
      <c r="B26" s="126" t="s">
        <v>102</v>
      </c>
      <c r="C26" s="127" t="s">
        <v>83</v>
      </c>
      <c r="D26" s="128" t="s">
        <v>80</v>
      </c>
      <c r="E26" s="129" t="s">
        <v>80</v>
      </c>
      <c r="F26" s="130" t="s">
        <v>80</v>
      </c>
      <c r="G26" s="66" t="s">
        <v>103</v>
      </c>
      <c r="H26" s="131">
        <f>H27</f>
        <v>2200000</v>
      </c>
      <c r="I26" s="131">
        <f>I27</f>
        <v>2200000</v>
      </c>
      <c r="J26" s="131">
        <v>0</v>
      </c>
      <c r="K26" s="132">
        <v>2200000</v>
      </c>
    </row>
    <row r="27" spans="1:11" ht="15" customHeight="1" thickBot="1">
      <c r="A27" s="133"/>
      <c r="B27" s="120"/>
      <c r="C27" s="121"/>
      <c r="D27" s="121"/>
      <c r="E27" s="134">
        <v>3525</v>
      </c>
      <c r="F27" s="135">
        <v>5221</v>
      </c>
      <c r="G27" s="136" t="s">
        <v>104</v>
      </c>
      <c r="H27" s="137">
        <v>2200000</v>
      </c>
      <c r="I27" s="138">
        <v>2200000</v>
      </c>
      <c r="J27" s="137">
        <v>0</v>
      </c>
      <c r="K27" s="139">
        <v>2200000</v>
      </c>
    </row>
    <row r="28" spans="1:11" ht="15" customHeight="1">
      <c r="A28" s="60" t="s">
        <v>79</v>
      </c>
      <c r="B28" s="61" t="s">
        <v>105</v>
      </c>
      <c r="C28" s="62" t="s">
        <v>83</v>
      </c>
      <c r="D28" s="62" t="s">
        <v>80</v>
      </c>
      <c r="E28" s="140" t="s">
        <v>80</v>
      </c>
      <c r="F28" s="141" t="s">
        <v>80</v>
      </c>
      <c r="G28" s="142" t="s">
        <v>106</v>
      </c>
      <c r="H28" s="143">
        <f>H29</f>
        <v>5000000</v>
      </c>
      <c r="I28" s="143">
        <v>5000000</v>
      </c>
      <c r="J28" s="143">
        <f>J29</f>
        <v>0</v>
      </c>
      <c r="K28" s="144">
        <f aca="true" t="shared" si="1" ref="K28:K39">I28+J28</f>
        <v>5000000</v>
      </c>
    </row>
    <row r="29" spans="1:11" ht="15" customHeight="1" thickBot="1">
      <c r="A29" s="145"/>
      <c r="B29" s="146"/>
      <c r="C29" s="147"/>
      <c r="D29" s="147"/>
      <c r="E29" s="148">
        <v>3522</v>
      </c>
      <c r="F29" s="149">
        <v>5213</v>
      </c>
      <c r="G29" s="74" t="s">
        <v>85</v>
      </c>
      <c r="H29" s="150">
        <v>5000000</v>
      </c>
      <c r="I29" s="150">
        <v>5000000</v>
      </c>
      <c r="J29" s="151">
        <v>0</v>
      </c>
      <c r="K29" s="152">
        <f t="shared" si="1"/>
        <v>5000000</v>
      </c>
    </row>
    <row r="30" spans="1:11" ht="15" customHeight="1">
      <c r="A30" s="60" t="s">
        <v>79</v>
      </c>
      <c r="B30" s="61" t="s">
        <v>107</v>
      </c>
      <c r="C30" s="62" t="s">
        <v>83</v>
      </c>
      <c r="D30" s="62" t="s">
        <v>80</v>
      </c>
      <c r="E30" s="140" t="s">
        <v>80</v>
      </c>
      <c r="F30" s="141" t="s">
        <v>80</v>
      </c>
      <c r="G30" s="142" t="s">
        <v>108</v>
      </c>
      <c r="H30" s="153">
        <f>H31</f>
        <v>200000</v>
      </c>
      <c r="I30" s="153">
        <v>200000</v>
      </c>
      <c r="J30" s="153">
        <f>J31</f>
        <v>0</v>
      </c>
      <c r="K30" s="154">
        <f t="shared" si="1"/>
        <v>200000</v>
      </c>
    </row>
    <row r="31" spans="1:11" ht="15" customHeight="1" thickBot="1">
      <c r="A31" s="155"/>
      <c r="B31" s="146"/>
      <c r="C31" s="147"/>
      <c r="D31" s="147"/>
      <c r="E31" s="148" t="s">
        <v>109</v>
      </c>
      <c r="F31" s="149">
        <v>5221</v>
      </c>
      <c r="G31" s="156" t="s">
        <v>104</v>
      </c>
      <c r="H31" s="137">
        <v>200000</v>
      </c>
      <c r="I31" s="137">
        <v>200000</v>
      </c>
      <c r="J31" s="138">
        <v>0</v>
      </c>
      <c r="K31" s="124">
        <f t="shared" si="1"/>
        <v>200000</v>
      </c>
    </row>
    <row r="32" spans="1:11" ht="15" customHeight="1">
      <c r="A32" s="60" t="s">
        <v>79</v>
      </c>
      <c r="B32" s="61" t="s">
        <v>110</v>
      </c>
      <c r="C32" s="62" t="s">
        <v>83</v>
      </c>
      <c r="D32" s="62" t="s">
        <v>80</v>
      </c>
      <c r="E32" s="140" t="s">
        <v>80</v>
      </c>
      <c r="F32" s="141" t="s">
        <v>80</v>
      </c>
      <c r="G32" s="142" t="s">
        <v>111</v>
      </c>
      <c r="H32" s="153">
        <f>H33</f>
        <v>1302600</v>
      </c>
      <c r="I32" s="153">
        <v>1302600</v>
      </c>
      <c r="J32" s="153">
        <f>J33</f>
        <v>0</v>
      </c>
      <c r="K32" s="154">
        <f t="shared" si="1"/>
        <v>1302600</v>
      </c>
    </row>
    <row r="33" spans="1:11" ht="15" customHeight="1" thickBot="1">
      <c r="A33" s="155"/>
      <c r="B33" s="146"/>
      <c r="C33" s="147"/>
      <c r="D33" s="147"/>
      <c r="E33" s="148" t="s">
        <v>112</v>
      </c>
      <c r="F33" s="149">
        <v>5213</v>
      </c>
      <c r="G33" s="156" t="s">
        <v>113</v>
      </c>
      <c r="H33" s="137">
        <v>1302600</v>
      </c>
      <c r="I33" s="137">
        <v>1302600</v>
      </c>
      <c r="J33" s="138">
        <v>0</v>
      </c>
      <c r="K33" s="124">
        <f t="shared" si="1"/>
        <v>1302600</v>
      </c>
    </row>
    <row r="34" spans="1:11" ht="12.75">
      <c r="A34" s="60" t="s">
        <v>79</v>
      </c>
      <c r="B34" s="61" t="s">
        <v>114</v>
      </c>
      <c r="C34" s="62" t="s">
        <v>115</v>
      </c>
      <c r="D34" s="63" t="s">
        <v>80</v>
      </c>
      <c r="E34" s="64" t="s">
        <v>80</v>
      </c>
      <c r="F34" s="65" t="s">
        <v>80</v>
      </c>
      <c r="G34" s="66" t="s">
        <v>116</v>
      </c>
      <c r="H34" s="67">
        <f>H35</f>
        <v>4000000</v>
      </c>
      <c r="I34" s="67">
        <f>I35</f>
        <v>4000000</v>
      </c>
      <c r="J34" s="67">
        <f>J35</f>
        <v>0</v>
      </c>
      <c r="K34" s="68">
        <f t="shared" si="1"/>
        <v>4000000</v>
      </c>
    </row>
    <row r="35" spans="1:11" ht="13.5" thickBot="1">
      <c r="A35" s="69"/>
      <c r="B35" s="70"/>
      <c r="C35" s="71"/>
      <c r="D35" s="71"/>
      <c r="E35" s="72">
        <v>3599</v>
      </c>
      <c r="F35" s="73">
        <v>6341</v>
      </c>
      <c r="G35" s="74" t="s">
        <v>117</v>
      </c>
      <c r="H35" s="75">
        <v>4000000</v>
      </c>
      <c r="I35" s="75">
        <v>4000000</v>
      </c>
      <c r="J35" s="76">
        <v>0</v>
      </c>
      <c r="K35" s="77">
        <f t="shared" si="1"/>
        <v>4000000</v>
      </c>
    </row>
    <row r="36" spans="1:11" ht="12.75">
      <c r="A36" s="60" t="s">
        <v>79</v>
      </c>
      <c r="B36" s="61" t="s">
        <v>118</v>
      </c>
      <c r="C36" s="62" t="s">
        <v>119</v>
      </c>
      <c r="D36" s="63" t="s">
        <v>80</v>
      </c>
      <c r="E36" s="64" t="s">
        <v>80</v>
      </c>
      <c r="F36" s="65" t="s">
        <v>80</v>
      </c>
      <c r="G36" s="66" t="s">
        <v>120</v>
      </c>
      <c r="H36" s="67">
        <f>H37</f>
        <v>12500000</v>
      </c>
      <c r="I36" s="67">
        <f>I37</f>
        <v>12500000</v>
      </c>
      <c r="J36" s="67">
        <f>J37</f>
        <v>0</v>
      </c>
      <c r="K36" s="68">
        <f>I36+J36</f>
        <v>12500000</v>
      </c>
    </row>
    <row r="37" spans="1:11" ht="13.5" thickBot="1">
      <c r="A37" s="69"/>
      <c r="B37" s="70"/>
      <c r="C37" s="71"/>
      <c r="D37" s="71"/>
      <c r="E37" s="72">
        <v>3599</v>
      </c>
      <c r="F37" s="73">
        <v>6901</v>
      </c>
      <c r="G37" s="74" t="s">
        <v>121</v>
      </c>
      <c r="H37" s="75">
        <v>12500000</v>
      </c>
      <c r="I37" s="75">
        <v>12500000</v>
      </c>
      <c r="J37" s="76">
        <v>0</v>
      </c>
      <c r="K37" s="77">
        <f>I37+J37</f>
        <v>12500000</v>
      </c>
    </row>
    <row r="38" spans="1:11" ht="12.75">
      <c r="A38" s="60" t="s">
        <v>79</v>
      </c>
      <c r="B38" s="61">
        <v>980014</v>
      </c>
      <c r="C38" s="62">
        <v>2002</v>
      </c>
      <c r="D38" s="62" t="s">
        <v>80</v>
      </c>
      <c r="E38" s="140" t="s">
        <v>80</v>
      </c>
      <c r="F38" s="141" t="s">
        <v>80</v>
      </c>
      <c r="G38" s="142" t="s">
        <v>122</v>
      </c>
      <c r="H38" s="153">
        <v>0</v>
      </c>
      <c r="I38" s="153">
        <v>1000000</v>
      </c>
      <c r="J38" s="153">
        <f>J39</f>
        <v>0</v>
      </c>
      <c r="K38" s="154">
        <f t="shared" si="1"/>
        <v>1000000</v>
      </c>
    </row>
    <row r="39" spans="1:11" ht="13.5" thickBot="1">
      <c r="A39" s="155"/>
      <c r="B39" s="146"/>
      <c r="C39" s="147"/>
      <c r="D39" s="147"/>
      <c r="E39" s="148">
        <v>3533</v>
      </c>
      <c r="F39" s="149">
        <v>6341</v>
      </c>
      <c r="G39" s="156" t="s">
        <v>117</v>
      </c>
      <c r="H39" s="137">
        <v>0</v>
      </c>
      <c r="I39" s="137">
        <v>1000000</v>
      </c>
      <c r="J39" s="138">
        <v>0</v>
      </c>
      <c r="K39" s="124">
        <f t="shared" si="1"/>
        <v>1000000</v>
      </c>
    </row>
    <row r="44" spans="11:12" ht="12.75">
      <c r="K44" s="40"/>
      <c r="L44" s="40"/>
    </row>
  </sheetData>
  <sheetProtection/>
  <mergeCells count="5">
    <mergeCell ref="J1:K1"/>
    <mergeCell ref="A2:K2"/>
    <mergeCell ref="A3:K3"/>
    <mergeCell ref="A4:K4"/>
    <mergeCell ref="B6:C6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Bubenikova Lucie</cp:lastModifiedBy>
  <cp:lastPrinted>2018-02-12T11:47:39Z</cp:lastPrinted>
  <dcterms:created xsi:type="dcterms:W3CDTF">2007-12-18T12:40:54Z</dcterms:created>
  <dcterms:modified xsi:type="dcterms:W3CDTF">2018-02-12T11:47:42Z</dcterms:modified>
  <cp:category/>
  <cp:version/>
  <cp:contentType/>
  <cp:contentStatus/>
</cp:coreProperties>
</file>