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1"/>
  </bookViews>
  <sheets>
    <sheet name="PaV" sheetId="2" r:id="rId1"/>
    <sheet name="ZR-RO_111_18" sheetId="1" r:id="rId2"/>
  </sheets>
  <definedNames>
    <definedName name="_xlnm.Print_Area" localSheetId="1">'ZR-RO_111_18'!$A$2:$J$81</definedName>
  </definedNames>
  <calcPr calcId="145621"/>
</workbook>
</file>

<file path=xl/calcChain.xml><?xml version="1.0" encoding="utf-8"?>
<calcChain xmlns="http://schemas.openxmlformats.org/spreadsheetml/2006/main">
  <c r="I14" i="1" l="1"/>
  <c r="I8" i="1" s="1"/>
  <c r="H14" i="1"/>
  <c r="J53" i="1"/>
  <c r="G8" i="1" l="1"/>
  <c r="H80" i="1"/>
  <c r="I80" i="1"/>
  <c r="H78" i="1"/>
  <c r="I78" i="1"/>
  <c r="H76" i="1"/>
  <c r="I76" i="1"/>
  <c r="H74" i="1"/>
  <c r="I74" i="1"/>
  <c r="J74" i="1" s="1"/>
  <c r="H72" i="1"/>
  <c r="I72" i="1"/>
  <c r="H70" i="1"/>
  <c r="I70" i="1"/>
  <c r="J70" i="1" s="1"/>
  <c r="H68" i="1"/>
  <c r="I68" i="1"/>
  <c r="H66" i="1"/>
  <c r="I66" i="1"/>
  <c r="J66" i="1" s="1"/>
  <c r="H64" i="1"/>
  <c r="I64" i="1"/>
  <c r="H62" i="1"/>
  <c r="I62" i="1"/>
  <c r="G80" i="1"/>
  <c r="G78" i="1"/>
  <c r="G76" i="1"/>
  <c r="G74" i="1"/>
  <c r="G72" i="1"/>
  <c r="G70" i="1"/>
  <c r="G68" i="1"/>
  <c r="G66" i="1"/>
  <c r="G64" i="1"/>
  <c r="H60" i="1"/>
  <c r="I60" i="1"/>
  <c r="H58" i="1"/>
  <c r="I58" i="1"/>
  <c r="H56" i="1"/>
  <c r="I56" i="1"/>
  <c r="J81" i="1"/>
  <c r="J79" i="1"/>
  <c r="J77" i="1"/>
  <c r="J75" i="1"/>
  <c r="J73" i="1"/>
  <c r="J71" i="1"/>
  <c r="J69" i="1"/>
  <c r="J67" i="1"/>
  <c r="J65" i="1"/>
  <c r="J63" i="1"/>
  <c r="J61" i="1"/>
  <c r="J59" i="1"/>
  <c r="J57" i="1"/>
  <c r="J55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H9" i="1"/>
  <c r="I7" i="1" l="1"/>
  <c r="J60" i="1"/>
  <c r="J9" i="1"/>
  <c r="H8" i="1"/>
  <c r="H7" i="1" s="1"/>
  <c r="J58" i="1"/>
  <c r="J62" i="1"/>
  <c r="J78" i="1"/>
  <c r="J56" i="1"/>
  <c r="J64" i="1"/>
  <c r="J68" i="1"/>
  <c r="J72" i="1"/>
  <c r="J76" i="1"/>
  <c r="J80" i="1"/>
  <c r="J7" i="1" l="1"/>
  <c r="J8" i="1"/>
  <c r="J14" i="1"/>
  <c r="D44" i="2"/>
  <c r="C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E13" i="2"/>
  <c r="E12" i="2"/>
  <c r="E11" i="2"/>
  <c r="E10" i="2"/>
  <c r="E9" i="2"/>
  <c r="D8" i="2"/>
  <c r="C8" i="2"/>
  <c r="C7" i="2" s="1"/>
  <c r="D7" i="2"/>
  <c r="E6" i="2"/>
  <c r="E5" i="2"/>
  <c r="E4" i="2"/>
  <c r="D3" i="2"/>
  <c r="D19" i="2" s="1"/>
  <c r="D24" i="2" s="1"/>
  <c r="C3" i="2"/>
  <c r="E7" i="2" l="1"/>
  <c r="E3" i="2"/>
  <c r="E8" i="2"/>
  <c r="E44" i="2"/>
  <c r="C19" i="2"/>
  <c r="E19" i="2" s="1"/>
  <c r="C24" i="2"/>
  <c r="E24" i="2" s="1"/>
  <c r="G62" i="1" l="1"/>
  <c r="G60" i="1"/>
  <c r="G58" i="1"/>
  <c r="G56" i="1"/>
  <c r="G7" i="1" l="1"/>
</calcChain>
</file>

<file path=xl/sharedStrings.xml><?xml version="1.0" encoding="utf-8"?>
<sst xmlns="http://schemas.openxmlformats.org/spreadsheetml/2006/main" count="384" uniqueCount="223">
  <si>
    <t xml:space="preserve">uk. </t>
  </si>
  <si>
    <t xml:space="preserve">č. a. </t>
  </si>
  <si>
    <t>§</t>
  </si>
  <si>
    <t xml:space="preserve">pol. </t>
  </si>
  <si>
    <t>SU</t>
  </si>
  <si>
    <t>x</t>
  </si>
  <si>
    <t>Výdajový limit resortu v kapitole</t>
  </si>
  <si>
    <t>0170001</t>
  </si>
  <si>
    <t>0000</t>
  </si>
  <si>
    <t xml:space="preserve">Peněžité dary a neinvestiční transfery </t>
  </si>
  <si>
    <t>peněžité dary obyvatelstvu</t>
  </si>
  <si>
    <t>ostatní neinvestiční transfery obyvatelstvu - záštity s finanční podporou</t>
  </si>
  <si>
    <t xml:space="preserve">ostatní neinvestiční transfery 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</si>
  <si>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</si>
  <si>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</si>
  <si>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</si>
  <si>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</si>
  <si>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</si>
  <si>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</si>
  <si>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</si>
  <si>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</si>
  <si>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</si>
  <si>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</si>
  <si>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0170006</t>
  </si>
  <si>
    <t xml:space="preserve">Podpora sdružení místních samospráv </t>
  </si>
  <si>
    <t>0170007</t>
  </si>
  <si>
    <t>Česká membránová platforma o. s. - mezinárodní konference</t>
  </si>
  <si>
    <t xml:space="preserve">neinvestiční transfery spolkům </t>
  </si>
  <si>
    <t>0170009</t>
  </si>
  <si>
    <t>4008</t>
  </si>
  <si>
    <t>Město Nový Bor- Sklářský festival IGS</t>
  </si>
  <si>
    <t>neinvestiční transfery obcím</t>
  </si>
  <si>
    <t>0170011</t>
  </si>
  <si>
    <t xml:space="preserve">P.J.Art Production - Miss Libereckého kraje </t>
  </si>
  <si>
    <t>neinvestiční transfery právnickým osobám</t>
  </si>
  <si>
    <t>0170012</t>
  </si>
  <si>
    <t>Podpora akcí Československé obce legionářské</t>
  </si>
  <si>
    <t>0170013</t>
  </si>
  <si>
    <t>Brána Trojzemí</t>
  </si>
  <si>
    <t xml:space="preserve">neinvestiční transfery obecně prospěšným společnostem </t>
  </si>
  <si>
    <t>0170015</t>
  </si>
  <si>
    <t>2601</t>
  </si>
  <si>
    <t>Zoologická zahrada Liberec - konference</t>
  </si>
  <si>
    <t xml:space="preserve">neinvestiční transfery cizím příspěvkovým organizacím </t>
  </si>
  <si>
    <t>0170008</t>
  </si>
  <si>
    <t>Projekt KPBI (Kraje pro bezpečný internet)</t>
  </si>
  <si>
    <t>ZJ 035</t>
  </si>
  <si>
    <t>neinvestiční transfery krajům</t>
  </si>
  <si>
    <t>0180224</t>
  </si>
  <si>
    <t>Dotace jednotkám požární ochrany obcí (SDH) k programu Ministerstva vnitra</t>
  </si>
  <si>
    <t>rezervy kapitálových výdajů</t>
  </si>
  <si>
    <t>0180380</t>
  </si>
  <si>
    <t xml:space="preserve">Sprengerová Erika 
finanční dar matce 1. děvčete </t>
  </si>
  <si>
    <t>0180381</t>
  </si>
  <si>
    <t xml:space="preserve">Václavíková Lenka 
finanční dar matce 1. chlapce </t>
  </si>
  <si>
    <t>0180383</t>
  </si>
  <si>
    <t>0180384</t>
  </si>
  <si>
    <t>0180386</t>
  </si>
  <si>
    <t>0180387</t>
  </si>
  <si>
    <t>0180388</t>
  </si>
  <si>
    <t>Kruh Přátel DPS Vrabčáci 
Jablonecký hudební festival 2018</t>
  </si>
  <si>
    <t>MŠ Korálek PO 
Mateřinka 2018</t>
  </si>
  <si>
    <t xml:space="preserve">Nezávislý odborový svaz PČR 
společenský večer </t>
  </si>
  <si>
    <t xml:space="preserve">Rokytnice nad Jizerou
Setkání Rokytnic </t>
  </si>
  <si>
    <t>2415</t>
  </si>
  <si>
    <t>5006</t>
  </si>
  <si>
    <t>Zdrojová část rozpočtu LK 2018</t>
  </si>
  <si>
    <t>v tis. Kč</t>
  </si>
  <si>
    <t>ukazatel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</si>
  <si>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</si>
  <si>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</si>
  <si>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</si>
  <si>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</si>
  <si>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</si>
  <si>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</si>
  <si>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</si>
  <si>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</si>
  <si>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</si>
  <si>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</si>
  <si>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</si>
  <si>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</si>
  <si>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</si>
  <si>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</si>
  <si>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</si>
  <si>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</si>
  <si>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</si>
  <si>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</si>
  <si>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</si>
  <si>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</si>
  <si>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</si>
  <si>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</si>
  <si>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</si>
  <si>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</si>
  <si>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</si>
  <si>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</si>
  <si>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</si>
  <si>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</si>
  <si>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</si>
  <si>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</si>
  <si>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</si>
  <si>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</si>
  <si>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</si>
  <si>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</si>
  <si>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</si>
  <si>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</si>
  <si>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</si>
  <si>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</si>
  <si>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</si>
  <si>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</si>
  <si>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pol.</t>
  </si>
  <si>
    <t>SR 2018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</si>
  <si>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</si>
  <si>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</si>
  <si>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</si>
  <si>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</si>
  <si>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</si>
  <si>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</si>
  <si>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</si>
  <si>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</si>
  <si>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</si>
  <si>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</si>
  <si>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</si>
  <si>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</si>
  <si>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</si>
  <si>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</si>
  <si>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</si>
  <si>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</si>
  <si>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</si>
  <si>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</si>
  <si>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</si>
  <si>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</si>
  <si>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</si>
  <si>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</si>
  <si>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0180389</t>
  </si>
  <si>
    <t>0180390</t>
  </si>
  <si>
    <t>0180391</t>
  </si>
  <si>
    <t>0180392</t>
  </si>
  <si>
    <t>0180393</t>
  </si>
  <si>
    <t>0180394</t>
  </si>
  <si>
    <t>0180395</t>
  </si>
  <si>
    <t>0180396</t>
  </si>
  <si>
    <t>0180397</t>
  </si>
  <si>
    <t>0180398</t>
  </si>
  <si>
    <t>0180399</t>
  </si>
  <si>
    <t>0180400</t>
  </si>
  <si>
    <t>0180401</t>
  </si>
  <si>
    <t>0180402</t>
  </si>
  <si>
    <t>0180403</t>
  </si>
  <si>
    <t>5707</t>
  </si>
  <si>
    <t>Turnovské památky a cestovní ruch, p.o.
Český ráj dětem</t>
  </si>
  <si>
    <t xml:space="preserve">Český svaz bojovníků za svobodu
memoriál genmjr. Antonína Sochora </t>
  </si>
  <si>
    <t>Severočeský Metropol 
Osobnost roku LK 2017</t>
  </si>
  <si>
    <t xml:space="preserve">Oblastní spolek ČČK
Dobývání ztraceného záchrannáře </t>
  </si>
  <si>
    <t>Automoto klub Vyskeř 
Traktoriáda Vyskeř 2018</t>
  </si>
  <si>
    <t xml:space="preserve">Nadační fond Gaudeamus 
XXVII. Ročník dějepisné soutěže </t>
  </si>
  <si>
    <t xml:space="preserve">Městské divadlo Jablonec o.p.s.
Hvězdy nad Ještědem </t>
  </si>
  <si>
    <t>Ochrana klokočských skal z.s.
konference Památkové péče v OS Trosky 2018</t>
  </si>
  <si>
    <t xml:space="preserve">SK Zásada 
MČR - závody psích spřežení </t>
  </si>
  <si>
    <t xml:space="preserve">Kateřina Vojáčková 
charitativní ples </t>
  </si>
  <si>
    <t>Rytmus Liberec o.p.s.
Stejná šance Zaměstnavatel 2018</t>
  </si>
  <si>
    <t xml:space="preserve">Autoklub Liberec v AČR
125 let prvního automobilu v ČR </t>
  </si>
  <si>
    <t>Regionální organizace zdravotně postižených Sever Liberec
Mezinárodní setkávání žen</t>
  </si>
  <si>
    <t>0180404</t>
  </si>
  <si>
    <t>0180405</t>
  </si>
  <si>
    <t>0180406</t>
  </si>
  <si>
    <t>0180407</t>
  </si>
  <si>
    <t>0180408</t>
  </si>
  <si>
    <t>0180409</t>
  </si>
  <si>
    <t>0180410</t>
  </si>
  <si>
    <t>0180411</t>
  </si>
  <si>
    <t>0180412</t>
  </si>
  <si>
    <t>0180413</t>
  </si>
  <si>
    <t>0180414</t>
  </si>
  <si>
    <t>0180415</t>
  </si>
  <si>
    <t>0180416</t>
  </si>
  <si>
    <t>0180417</t>
  </si>
  <si>
    <t>0180418</t>
  </si>
  <si>
    <t>0180419</t>
  </si>
  <si>
    <t>0180420</t>
  </si>
  <si>
    <t>0180421</t>
  </si>
  <si>
    <t>Konfederace politických vězňů
příspěvek na činnost liberecké pobočky č. 31</t>
  </si>
  <si>
    <t>Letci Liberec z.s. plk. Františka Truhláře
příspěvek na činnost spolku</t>
  </si>
  <si>
    <t>RO 110/18</t>
  </si>
  <si>
    <t>RO 11/18</t>
  </si>
  <si>
    <t>RO 56/18</t>
  </si>
  <si>
    <t xml:space="preserve">Český kynologický svaz 
O pohár Kristýny </t>
  </si>
  <si>
    <t>ZR-RO 53/18</t>
  </si>
  <si>
    <t>Sdružení tělesně postižených Česká Lípa, o.p.s.
14. ročník dne dětí</t>
  </si>
  <si>
    <t xml:space="preserve">Sdružení tělesně postižených Česká Lípa, o.p.s.
17. krajské sporovní hry </t>
  </si>
  <si>
    <t>RO 76/18</t>
  </si>
  <si>
    <t>RO 89/18</t>
  </si>
  <si>
    <t>kapitola 917 01 - transfery</t>
  </si>
  <si>
    <t>917 01 - T R A N S F E R Y</t>
  </si>
  <si>
    <t>UR I
2018</t>
  </si>
  <si>
    <t>UR II
2018</t>
  </si>
  <si>
    <t>SR 
2018</t>
  </si>
  <si>
    <t>Eva Procházková
Pojeďte s námi na INTEGRU 2018 do Rakouska</t>
  </si>
  <si>
    <t>Sdružení válečných veteránů ČR
Memoriál ppor. Petra Šimonky – XI. Ročník</t>
  </si>
  <si>
    <t>Římskokatolická farnost Jezvé
Michna: Loutna česká</t>
  </si>
  <si>
    <t>Dluhová poradna Petra Ryšavá
Řešení zadluženosti obyvatel Libereckého kraje v rámci finanční gramotnosti</t>
  </si>
  <si>
    <t>Dětský pěvecký sbor "Skřivánek"
KYTIČKA PÍSNÍČEK</t>
  </si>
  <si>
    <t>Nadace Euronisa
22. benefiční aukce umění</t>
  </si>
  <si>
    <t>Sdružení obrany spotřebitelů Moravy a Slezka, z.s.
Poradenství, osvěta a vzdělávání v oblasti spotřebitelského práva v Libereckém kraji v roce 2018</t>
  </si>
  <si>
    <t>KOMUNITNÍ STŘEDISKO Kontakt Liberec
Podpora konference k rozvoji dobrovolnictví „Dobrovolnictví, mezigenerační a komunitní vztahy“</t>
  </si>
  <si>
    <t>Maloskalská galerie-ARVA PATRIA spol.,s.r.o.
Maloskalské kulturní léto 2018</t>
  </si>
  <si>
    <t>PEAR AG s.r.o.
Křižanské léto 2018</t>
  </si>
  <si>
    <t>Biskupství litoměřické
Noc kostelů 2018 – výroba propagačních materiálů</t>
  </si>
  <si>
    <t>Daniel Morávek
Li(lle)berec</t>
  </si>
  <si>
    <t>MAJÁK o.p.s.
IV. Krajská konference primární prevence</t>
  </si>
  <si>
    <t>Spolek Juchů
Dětský festival Juchů</t>
  </si>
  <si>
    <t>Eurocentrum Jablonec nad Nisou s.r.o.
Jablonecké kulturní léto 2018</t>
  </si>
  <si>
    <t>G1 Partners, s.r.o.
Profilová výstava akad. mal. Zdeňka Lhotského</t>
  </si>
  <si>
    <t>Ing. Michal Scheidl
Minkovický silák 2018</t>
  </si>
  <si>
    <t>SDH Minkovice
Oslavy výročí 250 let od založení osady Minkovice</t>
  </si>
  <si>
    <t>0180422</t>
  </si>
  <si>
    <t>3005</t>
  </si>
  <si>
    <t>Město Tanvald
62. ročník hudebního festivalu Tanvaldské hudební jaro 2018</t>
  </si>
  <si>
    <t>ZR-RO 111/18</t>
  </si>
  <si>
    <t>ZMĚNA ROZPOČTU - ROZPOČTOVÉ OPATŘENÍ č. 111/18</t>
  </si>
  <si>
    <t>ZR-RO 
č. 111/18</t>
  </si>
  <si>
    <t>DALŠÍ ŘÁDKY VKLÁDEJTE NAD TENTO ŘÁDEK (VZORCE SE SAMY UPRAVÍ)</t>
  </si>
  <si>
    <t>DU</t>
  </si>
  <si>
    <t xml:space="preserve">odbor kancelář hejtmana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</si>
</sst>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 tint="0.499984740745262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rgb="FF0033CC"/>
      <name val="Arial CE"/>
      <charset val="238"/>
    </font>
    <font>
      <b/>
      <sz val="8"/>
      <color theme="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30">
    <xf numFmtId="0" fontId="0" fillId="0" borderId="0" xfId="0"/>
    <xf numFmtId="0" fontId="3" fillId="0" borderId="3" xfId="4" applyFont="1" applyFill="1" applyBorder="1" applyAlignment="1">
      <alignment horizontal="center" vertical="center" wrapText="1"/>
    </xf>
    <xf numFmtId="49" fontId="3" fillId="0" borderId="5" xfId="4" applyNumberFormat="1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4" fontId="3" fillId="0" borderId="6" xfId="2" applyNumberFormat="1" applyFont="1" applyFill="1" applyBorder="1" applyAlignment="1">
      <alignment vertical="center" wrapText="1"/>
    </xf>
    <xf numFmtId="4" fontId="2" fillId="0" borderId="6" xfId="2" applyNumberFormat="1" applyFont="1" applyFill="1" applyBorder="1" applyAlignment="1">
      <alignment vertical="center" wrapText="1"/>
    </xf>
    <xf numFmtId="49" fontId="3" fillId="0" borderId="5" xfId="4" applyNumberFormat="1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49" fontId="2" fillId="0" borderId="5" xfId="4" applyNumberFormat="1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center" vertical="center" wrapText="1"/>
    </xf>
    <xf numFmtId="4" fontId="2" fillId="0" borderId="6" xfId="5" applyNumberFormat="1" applyFont="1" applyFill="1" applyBorder="1" applyAlignment="1">
      <alignment vertical="center" wrapText="1"/>
    </xf>
    <xf numFmtId="4" fontId="3" fillId="0" borderId="6" xfId="5" applyNumberFormat="1" applyFont="1" applyFill="1" applyBorder="1" applyAlignment="1">
      <alignment vertical="center" wrapText="1"/>
    </xf>
    <xf numFmtId="0" fontId="3" fillId="0" borderId="11" xfId="4" applyFont="1" applyFill="1" applyBorder="1" applyAlignment="1">
      <alignment horizontal="center" vertical="center" wrapText="1"/>
    </xf>
    <xf numFmtId="49" fontId="3" fillId="0" borderId="12" xfId="4" applyNumberFormat="1" applyFont="1" applyFill="1" applyBorder="1" applyAlignment="1">
      <alignment horizontal="center" vertical="center" wrapText="1"/>
    </xf>
    <xf numFmtId="0" fontId="3" fillId="0" borderId="13" xfId="4" applyFont="1" applyFill="1" applyBorder="1" applyAlignment="1">
      <alignment horizontal="center" vertical="center" wrapText="1"/>
    </xf>
    <xf numFmtId="4" fontId="3" fillId="0" borderId="13" xfId="5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15" xfId="4" applyNumberFormat="1" applyFont="1" applyBorder="1" applyAlignment="1">
      <alignment horizontal="center" vertical="center" wrapText="1"/>
    </xf>
    <xf numFmtId="0" fontId="2" fillId="0" borderId="0" xfId="4" applyFont="1" applyBorder="1" applyAlignment="1">
      <alignment vertical="center" wrapText="1"/>
    </xf>
    <xf numFmtId="4" fontId="2" fillId="0" borderId="0" xfId="2" applyNumberFormat="1" applyFont="1" applyFill="1" applyBorder="1" applyAlignment="1">
      <alignment vertical="center" wrapText="1"/>
    </xf>
    <xf numFmtId="4" fontId="3" fillId="0" borderId="0" xfId="2" applyNumberFormat="1" applyFont="1" applyFill="1" applyBorder="1" applyAlignment="1" applyProtection="1">
      <alignment vertical="center" wrapText="1"/>
      <protection locked="0"/>
    </xf>
    <xf numFmtId="4" fontId="7" fillId="0" borderId="0" xfId="2" applyNumberFormat="1" applyFont="1" applyFill="1" applyBorder="1" applyAlignment="1" applyProtection="1">
      <alignment vertical="center" wrapText="1"/>
      <protection locked="0"/>
    </xf>
    <xf numFmtId="4" fontId="6" fillId="0" borderId="0" xfId="2" applyNumberFormat="1" applyFont="1" applyFill="1" applyBorder="1" applyAlignment="1" applyProtection="1">
      <alignment vertical="center" wrapText="1"/>
      <protection locked="0"/>
    </xf>
    <xf numFmtId="4" fontId="2" fillId="0" borderId="0" xfId="5" applyNumberFormat="1" applyFont="1" applyFill="1" applyBorder="1" applyAlignment="1">
      <alignment vertical="center" wrapText="1"/>
    </xf>
    <xf numFmtId="4" fontId="2" fillId="0" borderId="0" xfId="2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vertical="center" wrapText="1"/>
    </xf>
    <xf numFmtId="0" fontId="13" fillId="0" borderId="6" xfId="0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4" fontId="0" fillId="0" borderId="0" xfId="0" applyNumberFormat="1"/>
    <xf numFmtId="4" fontId="13" fillId="0" borderId="9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horizontal="right" vertical="center" wrapText="1"/>
    </xf>
    <xf numFmtId="4" fontId="13" fillId="0" borderId="19" xfId="0" applyNumberFormat="1" applyFont="1" applyBorder="1" applyAlignment="1">
      <alignment horizontal="right" vertical="center" wrapText="1"/>
    </xf>
    <xf numFmtId="4" fontId="13" fillId="0" borderId="20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0" fillId="0" borderId="0" xfId="0" applyFont="1" applyFill="1" applyBorder="1"/>
    <xf numFmtId="164" fontId="10" fillId="0" borderId="17" xfId="0" applyNumberFormat="1" applyFont="1" applyFill="1" applyBorder="1" applyAlignment="1">
      <alignment horizontal="right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right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4" fontId="3" fillId="4" borderId="6" xfId="2" applyNumberFormat="1" applyFont="1" applyFill="1" applyBorder="1" applyAlignment="1">
      <alignment vertical="center" wrapText="1"/>
    </xf>
    <xf numFmtId="4" fontId="2" fillId="4" borderId="6" xfId="2" applyNumberFormat="1" applyFont="1" applyFill="1" applyBorder="1" applyAlignment="1">
      <alignment vertical="center" wrapText="1"/>
    </xf>
    <xf numFmtId="4" fontId="2" fillId="4" borderId="6" xfId="5" applyNumberFormat="1" applyFont="1" applyFill="1" applyBorder="1" applyAlignment="1">
      <alignment vertical="center" wrapText="1"/>
    </xf>
    <xf numFmtId="4" fontId="3" fillId="4" borderId="6" xfId="5" applyNumberFormat="1" applyFont="1" applyFill="1" applyBorder="1" applyAlignment="1">
      <alignment vertical="center" wrapText="1"/>
    </xf>
    <xf numFmtId="4" fontId="3" fillId="4" borderId="13" xfId="5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3" fillId="0" borderId="6" xfId="4" applyFont="1" applyBorder="1" applyAlignment="1">
      <alignment horizontal="left" vertical="center" wrapText="1"/>
    </xf>
    <xf numFmtId="0" fontId="2" fillId="0" borderId="6" xfId="4" applyFont="1" applyFill="1" applyBorder="1" applyAlignment="1">
      <alignment horizontal="left" vertical="center" wrapText="1"/>
    </xf>
    <xf numFmtId="0" fontId="3" fillId="0" borderId="6" xfId="4" applyFont="1" applyFill="1" applyBorder="1" applyAlignment="1">
      <alignment horizontal="left" vertical="center" wrapText="1"/>
    </xf>
    <xf numFmtId="0" fontId="2" fillId="0" borderId="6" xfId="5" applyFont="1" applyFill="1" applyBorder="1" applyAlignment="1">
      <alignment horizontal="left" vertical="center" wrapText="1"/>
    </xf>
    <xf numFmtId="0" fontId="3" fillId="0" borderId="6" xfId="5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3" xfId="5" applyFont="1" applyFill="1" applyBorder="1" applyAlignment="1">
      <alignment horizontal="left" vertical="center" wrapText="1"/>
    </xf>
    <xf numFmtId="0" fontId="2" fillId="0" borderId="6" xfId="4" applyFont="1" applyBorder="1" applyAlignment="1">
      <alignment vertical="center" wrapText="1"/>
    </xf>
    <xf numFmtId="0" fontId="2" fillId="0" borderId="6" xfId="4" applyFont="1" applyBorder="1" applyAlignment="1">
      <alignment horizontal="center" vertical="center" wrapText="1"/>
    </xf>
    <xf numFmtId="4" fontId="3" fillId="0" borderId="6" xfId="2" applyNumberFormat="1" applyFont="1" applyFill="1" applyBorder="1" applyAlignment="1" applyProtection="1">
      <alignment vertical="center" wrapText="1"/>
      <protection locked="0"/>
    </xf>
    <xf numFmtId="0" fontId="2" fillId="2" borderId="6" xfId="5" applyFont="1" applyFill="1" applyBorder="1" applyAlignment="1">
      <alignment horizontal="left" vertical="center" wrapText="1"/>
    </xf>
    <xf numFmtId="4" fontId="2" fillId="0" borderId="7" xfId="2" applyNumberFormat="1" applyFont="1" applyFill="1" applyBorder="1" applyAlignment="1">
      <alignment vertical="center" wrapText="1"/>
    </xf>
    <xf numFmtId="4" fontId="3" fillId="0" borderId="13" xfId="2" applyNumberFormat="1" applyFont="1" applyFill="1" applyBorder="1" applyAlignment="1" applyProtection="1">
      <alignment vertical="center" wrapText="1"/>
      <protection locked="0"/>
    </xf>
    <xf numFmtId="49" fontId="2" fillId="0" borderId="15" xfId="4" applyNumberFormat="1" applyFont="1" applyBorder="1" applyAlignment="1">
      <alignment horizontal="center" vertical="center" wrapText="1"/>
    </xf>
    <xf numFmtId="49" fontId="2" fillId="0" borderId="15" xfId="4" applyNumberFormat="1" applyFont="1" applyFill="1" applyBorder="1" applyAlignment="1">
      <alignment horizontal="center" vertical="center" wrapText="1"/>
    </xf>
    <xf numFmtId="49" fontId="3" fillId="0" borderId="15" xfId="4" applyNumberFormat="1" applyFont="1" applyFill="1" applyBorder="1" applyAlignment="1">
      <alignment horizontal="center" vertical="center" wrapText="1"/>
    </xf>
    <xf numFmtId="49" fontId="3" fillId="0" borderId="16" xfId="4" applyNumberFormat="1" applyFont="1" applyFill="1" applyBorder="1" applyAlignment="1">
      <alignment horizontal="center" vertical="center" wrapText="1"/>
    </xf>
    <xf numFmtId="49" fontId="2" fillId="0" borderId="5" xfId="4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4" fontId="2" fillId="0" borderId="0" xfId="1" applyNumberFormat="1" applyFont="1" applyFill="1" applyBorder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Border="1" applyAlignment="1">
      <alignment vertical="center"/>
    </xf>
    <xf numFmtId="0" fontId="1" fillId="0" borderId="0" xfId="2" applyAlignment="1"/>
    <xf numFmtId="0" fontId="16" fillId="0" borderId="0" xfId="6" applyFont="1" applyAlignment="1"/>
    <xf numFmtId="0" fontId="5" fillId="0" borderId="0" xfId="2" applyFont="1" applyAlignment="1"/>
    <xf numFmtId="4" fontId="2" fillId="4" borderId="9" xfId="1" applyNumberFormat="1" applyFont="1" applyFill="1" applyBorder="1" applyAlignment="1">
      <alignment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4" borderId="1" xfId="4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left" vertical="center" wrapText="1"/>
    </xf>
    <xf numFmtId="4" fontId="2" fillId="4" borderId="9" xfId="3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3" fillId="0" borderId="7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0" fontId="3" fillId="2" borderId="6" xfId="4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4" fontId="3" fillId="0" borderId="21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7" fillId="5" borderId="1" xfId="1" applyFont="1" applyFill="1" applyBorder="1" applyAlignment="1">
      <alignment horizontal="center" vertical="center"/>
    </xf>
    <xf numFmtId="49" fontId="6" fillId="2" borderId="15" xfId="4" applyNumberFormat="1" applyFont="1" applyFill="1" applyBorder="1" applyAlignment="1">
      <alignment horizontal="center" vertical="center" wrapText="1"/>
    </xf>
    <xf numFmtId="49" fontId="6" fillId="2" borderId="5" xfId="4" applyNumberFormat="1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9" fillId="3" borderId="17" xfId="0" applyFont="1" applyFill="1" applyBorder="1" applyAlignment="1">
      <alignment horizontal="center"/>
    </xf>
    <xf numFmtId="0" fontId="2" fillId="4" borderId="9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/>
    </xf>
    <xf numFmtId="0" fontId="16" fillId="0" borderId="0" xfId="6" applyFont="1" applyAlignment="1">
      <alignment horizontal="center"/>
    </xf>
    <xf numFmtId="0" fontId="5" fillId="0" borderId="0" xfId="2" applyFont="1" applyAlignment="1">
      <alignment horizontal="center"/>
    </xf>
    <xf numFmtId="0" fontId="18" fillId="0" borderId="0" xfId="0" applyFont="1" applyAlignment="1">
      <alignment vertical="center"/>
    </xf>
  </cellXfs>
  <cellStyles count="7">
    <cellStyle name="Normální" xfId="0" builtinId="0"/>
    <cellStyle name="Normální 4" xfId="2"/>
    <cellStyle name="normální_2. Rozpočet 2007 - tabulky" xfId="6"/>
    <cellStyle name="normální_Rozpis výdajů 03 bez PO 2 2" xfId="3"/>
    <cellStyle name="normální_Rozpis výdajů 03 bez PO_03. Ekonomický" xfId="5"/>
    <cellStyle name="normální_Rozpis výdajů 03 bez PO_04 - OSMTVS" xfId="1"/>
    <cellStyle name="normální_Rozpis výdajů 03 bez PO_UR 2008 1-168 tisk" xfId="4"/>
  </cellStyles>
  <dxfs count="2"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7" workbookViewId="0">
      <selection activeCell="D27" sqref="D27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.7109375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23" t="s">
        <v>66</v>
      </c>
      <c r="B1" s="123"/>
      <c r="C1" s="27"/>
      <c r="D1" s="27"/>
      <c r="E1" s="28" t="s">
        <v>67</v>
      </c>
    </row>
    <row r="2" spans="1:10" ht="24.75" thickBot="1" x14ac:dyDescent="0.3">
      <c r="A2" s="29" t="s">
        <v>68</v>
      </c>
      <c r="B2" s="30" t="s">
        <v>3</v>
      </c>
      <c r="C2" s="31" t="s">
        <v>69</v>
      </c>
      <c r="D2" s="31" t="s">
        <v>219</v>
      </c>
      <c r="E2" s="31" t="s">
        <v>70</v>
      </c>
    </row>
    <row r="3" spans="1:10" ht="15" customHeight="1" x14ac:dyDescent="0.25">
      <c r="A3" s="32" t="s">
        <v>71</v>
      </c>
      <c r="B3" s="33" t="s">
        <v>72</v>
      </c>
      <c r="C3" s="34">
        <f>C4+C5+C6</f>
        <v>3038332.66</v>
      </c>
      <c r="D3" s="34">
        <f>D4+D5+D6</f>
        <v>0</v>
      </c>
      <c r="E3" s="35">
        <f t="shared" ref="E3:E24" si="0">C3+D3</f>
        <v>3038332.66</v>
      </c>
    </row>
    <row r="4" spans="1:10" ht="15" customHeight="1" x14ac:dyDescent="0.25">
      <c r="A4" s="36" t="s">
        <v>73</v>
      </c>
      <c r="B4" s="37" t="s">
        <v>74</v>
      </c>
      <c r="C4" s="38">
        <v>2960700</v>
      </c>
      <c r="D4" s="39">
        <v>0</v>
      </c>
      <c r="E4" s="40">
        <f t="shared" si="0"/>
        <v>2960700</v>
      </c>
      <c r="J4" s="41"/>
    </row>
    <row r="5" spans="1:10" ht="15" customHeight="1" x14ac:dyDescent="0.25">
      <c r="A5" s="36" t="s">
        <v>75</v>
      </c>
      <c r="B5" s="37" t="s">
        <v>76</v>
      </c>
      <c r="C5" s="38">
        <v>77632.66</v>
      </c>
      <c r="D5" s="42">
        <v>0</v>
      </c>
      <c r="E5" s="40">
        <f t="shared" si="0"/>
        <v>77632.66</v>
      </c>
    </row>
    <row r="6" spans="1:10" ht="15" customHeight="1" x14ac:dyDescent="0.25">
      <c r="A6" s="36" t="s">
        <v>77</v>
      </c>
      <c r="B6" s="37" t="s">
        <v>78</v>
      </c>
      <c r="C6" s="38">
        <v>0</v>
      </c>
      <c r="D6" s="38">
        <v>0</v>
      </c>
      <c r="E6" s="40">
        <f t="shared" si="0"/>
        <v>0</v>
      </c>
    </row>
    <row r="7" spans="1:10" ht="15" customHeight="1" x14ac:dyDescent="0.25">
      <c r="A7" s="43" t="s">
        <v>79</v>
      </c>
      <c r="B7" s="37" t="s">
        <v>80</v>
      </c>
      <c r="C7" s="44">
        <f>C8+C14</f>
        <v>5331081.5299999993</v>
      </c>
      <c r="D7" s="44">
        <f>D8+D14</f>
        <v>0</v>
      </c>
      <c r="E7" s="45">
        <f t="shared" si="0"/>
        <v>5331081.5299999993</v>
      </c>
    </row>
    <row r="8" spans="1:10" ht="15" customHeight="1" x14ac:dyDescent="0.25">
      <c r="A8" s="36" t="s">
        <v>81</v>
      </c>
      <c r="B8" s="37" t="s">
        <v>82</v>
      </c>
      <c r="C8" s="38">
        <f>C9+C10+C12+C13+C11</f>
        <v>5331081.5299999993</v>
      </c>
      <c r="D8" s="38">
        <f>D9+D10+D12+D13</f>
        <v>0</v>
      </c>
      <c r="E8" s="46">
        <f t="shared" si="0"/>
        <v>5331081.5299999993</v>
      </c>
    </row>
    <row r="9" spans="1:10" ht="15" customHeight="1" x14ac:dyDescent="0.25">
      <c r="A9" s="36" t="s">
        <v>83</v>
      </c>
      <c r="B9" s="37" t="s">
        <v>84</v>
      </c>
      <c r="C9" s="38">
        <v>70970.2</v>
      </c>
      <c r="D9" s="38">
        <v>0</v>
      </c>
      <c r="E9" s="46">
        <f t="shared" si="0"/>
        <v>70970.2</v>
      </c>
    </row>
    <row r="10" spans="1:10" ht="15" customHeight="1" x14ac:dyDescent="0.25">
      <c r="A10" s="36" t="s">
        <v>85</v>
      </c>
      <c r="B10" s="37" t="s">
        <v>82</v>
      </c>
      <c r="C10" s="38">
        <v>5233602.25</v>
      </c>
      <c r="D10" s="38">
        <v>0</v>
      </c>
      <c r="E10" s="46">
        <f t="shared" si="0"/>
        <v>5233602.25</v>
      </c>
    </row>
    <row r="11" spans="1:10" ht="15" customHeight="1" x14ac:dyDescent="0.25">
      <c r="A11" s="36" t="s">
        <v>86</v>
      </c>
      <c r="B11" s="37">
        <v>4123</v>
      </c>
      <c r="C11" s="38">
        <v>0</v>
      </c>
      <c r="D11" s="38">
        <v>0</v>
      </c>
      <c r="E11" s="46">
        <f>SUM(C11:D11)</f>
        <v>0</v>
      </c>
    </row>
    <row r="12" spans="1:10" ht="15" customHeight="1" x14ac:dyDescent="0.25">
      <c r="A12" s="36" t="s">
        <v>87</v>
      </c>
      <c r="B12" s="37" t="s">
        <v>88</v>
      </c>
      <c r="C12" s="38">
        <v>353.31</v>
      </c>
      <c r="D12" s="38">
        <v>0</v>
      </c>
      <c r="E12" s="46">
        <f>SUM(C12:D12)</f>
        <v>353.31</v>
      </c>
    </row>
    <row r="13" spans="1:10" ht="15" customHeight="1" x14ac:dyDescent="0.25">
      <c r="A13" s="36" t="s">
        <v>89</v>
      </c>
      <c r="B13" s="37">
        <v>4121</v>
      </c>
      <c r="C13" s="38">
        <v>26155.77</v>
      </c>
      <c r="D13" s="38">
        <v>0</v>
      </c>
      <c r="E13" s="46">
        <f>SUM(C13:D13)</f>
        <v>26155.77</v>
      </c>
    </row>
    <row r="14" spans="1:10" ht="15" customHeight="1" x14ac:dyDescent="0.25">
      <c r="A14" s="36" t="s">
        <v>90</v>
      </c>
      <c r="B14" s="37" t="s">
        <v>91</v>
      </c>
      <c r="C14" s="38">
        <f>C15+C16+C17+C18</f>
        <v>0</v>
      </c>
      <c r="D14" s="38">
        <f>D15+D17+D18</f>
        <v>0</v>
      </c>
      <c r="E14" s="46">
        <f t="shared" si="0"/>
        <v>0</v>
      </c>
    </row>
    <row r="15" spans="1:10" ht="15" customHeight="1" x14ac:dyDescent="0.25">
      <c r="A15" s="36" t="s">
        <v>92</v>
      </c>
      <c r="B15" s="37" t="s">
        <v>93</v>
      </c>
      <c r="C15" s="38">
        <v>0</v>
      </c>
      <c r="D15" s="38">
        <v>0</v>
      </c>
      <c r="E15" s="46">
        <f t="shared" si="0"/>
        <v>0</v>
      </c>
    </row>
    <row r="16" spans="1:10" ht="15" customHeight="1" x14ac:dyDescent="0.25">
      <c r="A16" s="36" t="s">
        <v>94</v>
      </c>
      <c r="B16" s="37">
        <v>4223</v>
      </c>
      <c r="C16" s="38">
        <v>0</v>
      </c>
      <c r="D16" s="38">
        <v>0</v>
      </c>
      <c r="E16" s="46">
        <f>SUM(C16:D16)</f>
        <v>0</v>
      </c>
    </row>
    <row r="17" spans="1:5" ht="15" customHeight="1" x14ac:dyDescent="0.25">
      <c r="A17" s="36" t="s">
        <v>95</v>
      </c>
      <c r="B17" s="37" t="s">
        <v>96</v>
      </c>
      <c r="C17" s="38">
        <v>0</v>
      </c>
      <c r="D17" s="38">
        <v>0</v>
      </c>
      <c r="E17" s="46">
        <f>SUM(C17:D17)</f>
        <v>0</v>
      </c>
    </row>
    <row r="18" spans="1:5" ht="15" customHeight="1" x14ac:dyDescent="0.25">
      <c r="A18" s="36" t="s">
        <v>97</v>
      </c>
      <c r="B18" s="37">
        <v>4221</v>
      </c>
      <c r="C18" s="38">
        <v>0</v>
      </c>
      <c r="D18" s="38">
        <v>0</v>
      </c>
      <c r="E18" s="46">
        <f>SUM(C18:D18)</f>
        <v>0</v>
      </c>
    </row>
    <row r="19" spans="1:5" ht="15" customHeight="1" x14ac:dyDescent="0.25">
      <c r="A19" s="43" t="s">
        <v>98</v>
      </c>
      <c r="B19" s="47" t="s">
        <v>99</v>
      </c>
      <c r="C19" s="44">
        <f>C3+C7</f>
        <v>8369414.1899999995</v>
      </c>
      <c r="D19" s="44">
        <f>D3+D7</f>
        <v>0</v>
      </c>
      <c r="E19" s="45">
        <f t="shared" si="0"/>
        <v>8369414.1899999995</v>
      </c>
    </row>
    <row r="20" spans="1:5" ht="15" customHeight="1" x14ac:dyDescent="0.25">
      <c r="A20" s="43" t="s">
        <v>100</v>
      </c>
      <c r="B20" s="47" t="s">
        <v>101</v>
      </c>
      <c r="C20" s="44">
        <f>SUM(C21:C23)</f>
        <v>1828801.93</v>
      </c>
      <c r="D20" s="44">
        <f>SUM(D21:D23)</f>
        <v>0</v>
      </c>
      <c r="E20" s="45">
        <f t="shared" si="0"/>
        <v>1828801.93</v>
      </c>
    </row>
    <row r="21" spans="1:5" ht="15" customHeight="1" x14ac:dyDescent="0.25">
      <c r="A21" s="36" t="s">
        <v>102</v>
      </c>
      <c r="B21" s="37" t="s">
        <v>103</v>
      </c>
      <c r="C21" s="38">
        <v>111779.24</v>
      </c>
      <c r="D21" s="38">
        <v>0</v>
      </c>
      <c r="E21" s="46">
        <f t="shared" si="0"/>
        <v>111779.24</v>
      </c>
    </row>
    <row r="22" spans="1:5" ht="15" customHeight="1" x14ac:dyDescent="0.25">
      <c r="A22" s="36" t="s">
        <v>104</v>
      </c>
      <c r="B22" s="37">
        <v>8115</v>
      </c>
      <c r="C22" s="38">
        <v>1813897.69</v>
      </c>
      <c r="D22" s="38">
        <v>0</v>
      </c>
      <c r="E22" s="46">
        <f>SUM(C22:D22)</f>
        <v>1813897.69</v>
      </c>
    </row>
    <row r="23" spans="1:5" ht="15" customHeight="1" thickBot="1" x14ac:dyDescent="0.3">
      <c r="A23" s="48" t="s">
        <v>105</v>
      </c>
      <c r="B23" s="49">
        <v>-8124</v>
      </c>
      <c r="C23" s="50">
        <v>-96875</v>
      </c>
      <c r="D23" s="50">
        <v>0</v>
      </c>
      <c r="E23" s="51">
        <f>C23+D23</f>
        <v>-96875</v>
      </c>
    </row>
    <row r="24" spans="1:5" ht="15" customHeight="1" thickBot="1" x14ac:dyDescent="0.3">
      <c r="A24" s="52" t="s">
        <v>106</v>
      </c>
      <c r="B24" s="53"/>
      <c r="C24" s="54">
        <f>C3+C7+C20</f>
        <v>10198216.119999999</v>
      </c>
      <c r="D24" s="54">
        <f>D19+D20</f>
        <v>0</v>
      </c>
      <c r="E24" s="55">
        <f t="shared" si="0"/>
        <v>10198216.119999999</v>
      </c>
    </row>
    <row r="25" spans="1:5" ht="15.75" thickBot="1" x14ac:dyDescent="0.3">
      <c r="A25" s="123" t="s">
        <v>107</v>
      </c>
      <c r="B25" s="123"/>
      <c r="C25" s="56"/>
      <c r="D25" s="56"/>
      <c r="E25" s="57" t="s">
        <v>67</v>
      </c>
    </row>
    <row r="26" spans="1:5" ht="24.75" thickBot="1" x14ac:dyDescent="0.3">
      <c r="A26" s="29" t="s">
        <v>108</v>
      </c>
      <c r="B26" s="30" t="s">
        <v>109</v>
      </c>
      <c r="C26" s="31" t="s">
        <v>110</v>
      </c>
      <c r="D26" s="31" t="s">
        <v>219</v>
      </c>
      <c r="E26" s="31" t="s">
        <v>111</v>
      </c>
    </row>
    <row r="27" spans="1:5" ht="15" customHeight="1" x14ac:dyDescent="0.25">
      <c r="A27" s="58" t="s">
        <v>112</v>
      </c>
      <c r="B27" s="59" t="s">
        <v>113</v>
      </c>
      <c r="C27" s="42">
        <v>31838.7</v>
      </c>
      <c r="D27" s="42"/>
      <c r="E27" s="60">
        <f>C27+D27</f>
        <v>31838.7</v>
      </c>
    </row>
    <row r="28" spans="1:5" ht="15" customHeight="1" x14ac:dyDescent="0.25">
      <c r="A28" s="61" t="s">
        <v>114</v>
      </c>
      <c r="B28" s="37" t="s">
        <v>113</v>
      </c>
      <c r="C28" s="38">
        <v>294212.42</v>
      </c>
      <c r="D28" s="42"/>
      <c r="E28" s="60">
        <f t="shared" ref="E28:E43" si="1">C28+D28</f>
        <v>294212.42</v>
      </c>
    </row>
    <row r="29" spans="1:5" ht="15" customHeight="1" x14ac:dyDescent="0.25">
      <c r="A29" s="61" t="s">
        <v>115</v>
      </c>
      <c r="B29" s="37" t="s">
        <v>116</v>
      </c>
      <c r="C29" s="38">
        <v>183546.78</v>
      </c>
      <c r="D29" s="42"/>
      <c r="E29" s="60">
        <f>SUM(C29:D29)</f>
        <v>183546.78</v>
      </c>
    </row>
    <row r="30" spans="1:5" ht="15" customHeight="1" x14ac:dyDescent="0.25">
      <c r="A30" s="61" t="s">
        <v>117</v>
      </c>
      <c r="B30" s="37" t="s">
        <v>113</v>
      </c>
      <c r="C30" s="38">
        <v>1025471.3</v>
      </c>
      <c r="D30" s="42"/>
      <c r="E30" s="60">
        <f t="shared" si="1"/>
        <v>1025471.3</v>
      </c>
    </row>
    <row r="31" spans="1:5" ht="15" customHeight="1" x14ac:dyDescent="0.25">
      <c r="A31" s="61" t="s">
        <v>118</v>
      </c>
      <c r="B31" s="37" t="s">
        <v>113</v>
      </c>
      <c r="C31" s="38">
        <v>795733.71000000008</v>
      </c>
      <c r="D31" s="42"/>
      <c r="E31" s="60">
        <f t="shared" si="1"/>
        <v>795733.71000000008</v>
      </c>
    </row>
    <row r="32" spans="1:5" ht="15" customHeight="1" x14ac:dyDescent="0.25">
      <c r="A32" s="61" t="s">
        <v>119</v>
      </c>
      <c r="B32" s="37" t="s">
        <v>113</v>
      </c>
      <c r="C32" s="38">
        <v>4627926.8400000008</v>
      </c>
      <c r="D32" s="42"/>
      <c r="E32" s="60">
        <f>C32+D32</f>
        <v>4627926.8400000008</v>
      </c>
    </row>
    <row r="33" spans="1:7" ht="15" customHeight="1" x14ac:dyDescent="0.25">
      <c r="A33" s="61" t="s">
        <v>120</v>
      </c>
      <c r="B33" s="37" t="s">
        <v>116</v>
      </c>
      <c r="C33" s="38">
        <v>777796.67000000016</v>
      </c>
      <c r="D33" s="42">
        <v>0</v>
      </c>
      <c r="E33" s="60">
        <f t="shared" si="1"/>
        <v>777796.67000000016</v>
      </c>
    </row>
    <row r="34" spans="1:7" ht="15" customHeight="1" x14ac:dyDescent="0.25">
      <c r="A34" s="61" t="s">
        <v>121</v>
      </c>
      <c r="B34" s="37" t="s">
        <v>113</v>
      </c>
      <c r="C34" s="38">
        <v>138919</v>
      </c>
      <c r="D34" s="42"/>
      <c r="E34" s="60">
        <f t="shared" si="1"/>
        <v>138919</v>
      </c>
    </row>
    <row r="35" spans="1:7" ht="15" customHeight="1" x14ac:dyDescent="0.25">
      <c r="A35" s="61" t="s">
        <v>122</v>
      </c>
      <c r="B35" s="37" t="s">
        <v>116</v>
      </c>
      <c r="C35" s="38">
        <v>802089.05</v>
      </c>
      <c r="D35" s="42"/>
      <c r="E35" s="60">
        <f t="shared" si="1"/>
        <v>802089.05</v>
      </c>
    </row>
    <row r="36" spans="1:7" ht="15" customHeight="1" x14ac:dyDescent="0.25">
      <c r="A36" s="61" t="s">
        <v>123</v>
      </c>
      <c r="B36" s="37" t="s">
        <v>124</v>
      </c>
      <c r="C36" s="38">
        <v>0</v>
      </c>
      <c r="D36" s="42"/>
      <c r="E36" s="60">
        <f t="shared" si="1"/>
        <v>0</v>
      </c>
    </row>
    <row r="37" spans="1:7" ht="15" customHeight="1" x14ac:dyDescent="0.25">
      <c r="A37" s="61" t="s">
        <v>125</v>
      </c>
      <c r="B37" s="37" t="s">
        <v>116</v>
      </c>
      <c r="C37" s="38">
        <v>1237986.5900000001</v>
      </c>
      <c r="D37" s="42"/>
      <c r="E37" s="60">
        <f t="shared" si="1"/>
        <v>1237986.5900000001</v>
      </c>
    </row>
    <row r="38" spans="1:7" ht="15" customHeight="1" x14ac:dyDescent="0.25">
      <c r="A38" s="61" t="s">
        <v>126</v>
      </c>
      <c r="B38" s="37" t="s">
        <v>116</v>
      </c>
      <c r="C38" s="38">
        <v>15500</v>
      </c>
      <c r="D38" s="42"/>
      <c r="E38" s="60">
        <f t="shared" si="1"/>
        <v>15500</v>
      </c>
    </row>
    <row r="39" spans="1:7" ht="15" customHeight="1" x14ac:dyDescent="0.25">
      <c r="A39" s="61" t="s">
        <v>127</v>
      </c>
      <c r="B39" s="37" t="s">
        <v>113</v>
      </c>
      <c r="C39" s="38">
        <v>11008.82</v>
      </c>
      <c r="D39" s="42"/>
      <c r="E39" s="60">
        <f t="shared" si="1"/>
        <v>11008.82</v>
      </c>
    </row>
    <row r="40" spans="1:7" ht="15" customHeight="1" x14ac:dyDescent="0.25">
      <c r="A40" s="61" t="s">
        <v>128</v>
      </c>
      <c r="B40" s="37" t="s">
        <v>116</v>
      </c>
      <c r="C40" s="38">
        <v>154513.18</v>
      </c>
      <c r="D40" s="42"/>
      <c r="E40" s="60">
        <f>C40+D40</f>
        <v>154513.18</v>
      </c>
    </row>
    <row r="41" spans="1:7" ht="15" customHeight="1" x14ac:dyDescent="0.25">
      <c r="A41" s="61" t="s">
        <v>129</v>
      </c>
      <c r="B41" s="37" t="s">
        <v>116</v>
      </c>
      <c r="C41" s="38">
        <v>15293.36</v>
      </c>
      <c r="D41" s="42"/>
      <c r="E41" s="60">
        <f t="shared" si="1"/>
        <v>15293.36</v>
      </c>
    </row>
    <row r="42" spans="1:7" ht="15" customHeight="1" x14ac:dyDescent="0.25">
      <c r="A42" s="61" t="s">
        <v>130</v>
      </c>
      <c r="B42" s="37" t="s">
        <v>116</v>
      </c>
      <c r="C42" s="38">
        <v>81065.55</v>
      </c>
      <c r="D42" s="42"/>
      <c r="E42" s="60">
        <f t="shared" si="1"/>
        <v>81065.55</v>
      </c>
    </row>
    <row r="43" spans="1:7" ht="15" customHeight="1" thickBot="1" x14ac:dyDescent="0.3">
      <c r="A43" s="61" t="s">
        <v>131</v>
      </c>
      <c r="B43" s="37" t="s">
        <v>116</v>
      </c>
      <c r="C43" s="38">
        <v>5314.15</v>
      </c>
      <c r="D43" s="42"/>
      <c r="E43" s="60">
        <f t="shared" si="1"/>
        <v>5314.15</v>
      </c>
    </row>
    <row r="44" spans="1:7" ht="15" customHeight="1" thickBot="1" x14ac:dyDescent="0.3">
      <c r="A44" s="62" t="s">
        <v>132</v>
      </c>
      <c r="B44" s="53"/>
      <c r="C44" s="54">
        <f>C27+C28+C30+C31+C32+C33+C34+C35+C36+C37+C38+C39+C40+C41+C42+C43+C29</f>
        <v>10198216.120000001</v>
      </c>
      <c r="D44" s="54">
        <f>SUM(D27:D43)</f>
        <v>0</v>
      </c>
      <c r="E44" s="55">
        <f>SUM(E27:E43)</f>
        <v>10198216.120000001</v>
      </c>
      <c r="G44" s="41"/>
    </row>
    <row r="45" spans="1:7" x14ac:dyDescent="0.25">
      <c r="C45" s="41"/>
      <c r="E45" s="41"/>
    </row>
    <row r="46" spans="1:7" x14ac:dyDescent="0.25">
      <c r="C46" s="41"/>
    </row>
    <row r="47" spans="1:7" x14ac:dyDescent="0.25">
      <c r="C47" s="41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abSelected="1" zoomScale="110" zoomScaleNormal="110" workbookViewId="0">
      <selection activeCell="O7" sqref="O7"/>
    </sheetView>
  </sheetViews>
  <sheetFormatPr defaultRowHeight="14.25" x14ac:dyDescent="0.25"/>
  <cols>
    <col min="1" max="1" width="3.42578125" style="91" bestFit="1" customWidth="1"/>
    <col min="2" max="2" width="7" style="91" bestFit="1" customWidth="1"/>
    <col min="3" max="3" width="4.42578125" style="91" bestFit="1" customWidth="1"/>
    <col min="4" max="4" width="6.7109375" style="91" bestFit="1" customWidth="1"/>
    <col min="5" max="5" width="4.42578125" style="91" bestFit="1" customWidth="1"/>
    <col min="6" max="6" width="46.28515625" style="91" customWidth="1"/>
    <col min="7" max="9" width="9.7109375" style="91" customWidth="1"/>
    <col min="10" max="10" width="9.7109375" style="70" customWidth="1"/>
    <col min="11" max="11" width="12.5703125" style="90" customWidth="1"/>
    <col min="12" max="13" width="9.140625" style="91"/>
    <col min="14" max="14" width="16" style="91" customWidth="1"/>
    <col min="15" max="16384" width="9.140625" style="91"/>
  </cols>
  <sheetData>
    <row r="1" spans="1:14" x14ac:dyDescent="0.25">
      <c r="H1" s="129"/>
    </row>
    <row r="2" spans="1:14" ht="15.75" x14ac:dyDescent="0.25">
      <c r="A2" s="126" t="s">
        <v>222</v>
      </c>
      <c r="B2" s="126"/>
      <c r="C2" s="126"/>
      <c r="D2" s="126"/>
      <c r="E2" s="126"/>
      <c r="F2" s="126"/>
      <c r="G2" s="126"/>
      <c r="H2" s="126"/>
      <c r="I2" s="126"/>
      <c r="J2" s="126"/>
      <c r="K2" s="96"/>
    </row>
    <row r="3" spans="1:14" ht="18" x14ac:dyDescent="0.25">
      <c r="A3" s="127" t="s">
        <v>218</v>
      </c>
      <c r="B3" s="127"/>
      <c r="C3" s="127"/>
      <c r="D3" s="127"/>
      <c r="E3" s="127"/>
      <c r="F3" s="127"/>
      <c r="G3" s="127"/>
      <c r="H3" s="127"/>
      <c r="I3" s="127"/>
      <c r="J3" s="127"/>
      <c r="K3" s="97"/>
    </row>
    <row r="4" spans="1:14" ht="15.75" x14ac:dyDescent="0.25">
      <c r="A4" s="128" t="s">
        <v>191</v>
      </c>
      <c r="B4" s="128"/>
      <c r="C4" s="128"/>
      <c r="D4" s="128"/>
      <c r="E4" s="128"/>
      <c r="F4" s="128"/>
      <c r="G4" s="128"/>
      <c r="H4" s="128"/>
      <c r="I4" s="128"/>
      <c r="J4" s="128"/>
      <c r="K4" s="98"/>
    </row>
    <row r="5" spans="1:14" ht="16.5" thickBot="1" x14ac:dyDescent="0.3">
      <c r="A5" s="71"/>
      <c r="B5" s="71"/>
      <c r="C5" s="71"/>
      <c r="D5" s="71"/>
      <c r="E5" s="71"/>
      <c r="F5" s="71"/>
      <c r="G5" s="71"/>
      <c r="H5" s="71"/>
      <c r="I5" s="71"/>
      <c r="J5" s="117" t="s">
        <v>67</v>
      </c>
    </row>
    <row r="6" spans="1:14" ht="23.25" thickBot="1" x14ac:dyDescent="0.3">
      <c r="A6" s="100" t="s">
        <v>0</v>
      </c>
      <c r="B6" s="125" t="s">
        <v>1</v>
      </c>
      <c r="C6" s="125"/>
      <c r="D6" s="101" t="s">
        <v>2</v>
      </c>
      <c r="E6" s="101" t="s">
        <v>3</v>
      </c>
      <c r="F6" s="118" t="s">
        <v>192</v>
      </c>
      <c r="G6" s="102" t="s">
        <v>195</v>
      </c>
      <c r="H6" s="103" t="s">
        <v>193</v>
      </c>
      <c r="I6" s="103" t="s">
        <v>219</v>
      </c>
      <c r="J6" s="108" t="s">
        <v>194</v>
      </c>
      <c r="L6" s="20"/>
    </row>
    <row r="7" spans="1:14" x14ac:dyDescent="0.25">
      <c r="A7" s="104" t="s">
        <v>4</v>
      </c>
      <c r="B7" s="124" t="s">
        <v>5</v>
      </c>
      <c r="C7" s="124"/>
      <c r="D7" s="105" t="s">
        <v>5</v>
      </c>
      <c r="E7" s="105" t="s">
        <v>5</v>
      </c>
      <c r="F7" s="106" t="s">
        <v>6</v>
      </c>
      <c r="G7" s="99">
        <f>G8+G56+G58+G60+G62+G72+G74+G76+G80+G66+G64+G68+G70+G78</f>
        <v>12800</v>
      </c>
      <c r="H7" s="107">
        <f>H8+H56+H58+H60+H62+H64+H66+H68+H70+H72+H74+H76+H78+H80</f>
        <v>12800</v>
      </c>
      <c r="I7" s="107">
        <f>I8+I56+I58+I60+I62+I64+I66+I68+I70+I72+I74+I76+I78+I80</f>
        <v>0</v>
      </c>
      <c r="J7" s="109">
        <f>I7+H7</f>
        <v>12800</v>
      </c>
      <c r="L7" s="92"/>
    </row>
    <row r="8" spans="1:14" x14ac:dyDescent="0.25">
      <c r="A8" s="8" t="s">
        <v>221</v>
      </c>
      <c r="B8" s="85" t="s">
        <v>7</v>
      </c>
      <c r="C8" s="89" t="s">
        <v>8</v>
      </c>
      <c r="D8" s="80" t="s">
        <v>5</v>
      </c>
      <c r="E8" s="80" t="s">
        <v>5</v>
      </c>
      <c r="F8" s="79" t="s">
        <v>9</v>
      </c>
      <c r="G8" s="66">
        <f>G9+G14+G55</f>
        <v>1500</v>
      </c>
      <c r="H8" s="5">
        <f>SUM(H9:H55)</f>
        <v>1500</v>
      </c>
      <c r="I8" s="5">
        <f>SUM(I9:I55)</f>
        <v>0</v>
      </c>
      <c r="J8" s="110">
        <f>I8+H8</f>
        <v>1500</v>
      </c>
      <c r="L8" s="21"/>
    </row>
    <row r="9" spans="1:14" x14ac:dyDescent="0.25">
      <c r="A9" s="1"/>
      <c r="B9" s="19" t="s">
        <v>5</v>
      </c>
      <c r="C9" s="2" t="s">
        <v>5</v>
      </c>
      <c r="D9" s="3">
        <v>6113</v>
      </c>
      <c r="E9" s="3">
        <v>5492</v>
      </c>
      <c r="F9" s="72" t="s">
        <v>10</v>
      </c>
      <c r="G9" s="65">
        <v>50</v>
      </c>
      <c r="H9" s="4">
        <f>G9-SUM(H10:H13)</f>
        <v>20</v>
      </c>
      <c r="I9" s="81">
        <v>0</v>
      </c>
      <c r="J9" s="111">
        <f>I9+H9</f>
        <v>20</v>
      </c>
      <c r="L9" s="22"/>
    </row>
    <row r="10" spans="1:14" ht="22.5" x14ac:dyDescent="0.25">
      <c r="A10" s="1"/>
      <c r="B10" s="19" t="s">
        <v>51</v>
      </c>
      <c r="C10" s="2" t="s">
        <v>8</v>
      </c>
      <c r="D10" s="3">
        <v>3900</v>
      </c>
      <c r="E10" s="3">
        <v>5492</v>
      </c>
      <c r="F10" s="72" t="s">
        <v>52</v>
      </c>
      <c r="G10" s="65">
        <v>0</v>
      </c>
      <c r="H10" s="4">
        <v>5</v>
      </c>
      <c r="I10" s="81">
        <v>0</v>
      </c>
      <c r="J10" s="111">
        <f t="shared" ref="J10:J81" si="0">I10+H10</f>
        <v>5</v>
      </c>
      <c r="K10" s="90" t="s">
        <v>183</v>
      </c>
      <c r="L10" s="22"/>
    </row>
    <row r="11" spans="1:14" ht="22.5" x14ac:dyDescent="0.25">
      <c r="A11" s="1"/>
      <c r="B11" s="19" t="s">
        <v>53</v>
      </c>
      <c r="C11" s="2" t="s">
        <v>8</v>
      </c>
      <c r="D11" s="3">
        <v>3900</v>
      </c>
      <c r="E11" s="3">
        <v>5492</v>
      </c>
      <c r="F11" s="72" t="s">
        <v>54</v>
      </c>
      <c r="G11" s="65">
        <v>0</v>
      </c>
      <c r="H11" s="4">
        <v>5</v>
      </c>
      <c r="I11" s="81">
        <v>0</v>
      </c>
      <c r="J11" s="111">
        <f t="shared" si="0"/>
        <v>5</v>
      </c>
      <c r="K11" s="90" t="s">
        <v>183</v>
      </c>
      <c r="L11" s="22"/>
    </row>
    <row r="12" spans="1:14" ht="22.5" x14ac:dyDescent="0.25">
      <c r="A12" s="1"/>
      <c r="B12" s="19" t="s">
        <v>164</v>
      </c>
      <c r="C12" s="2" t="s">
        <v>8</v>
      </c>
      <c r="D12" s="3">
        <v>3900</v>
      </c>
      <c r="E12" s="3">
        <v>5222</v>
      </c>
      <c r="F12" s="72" t="s">
        <v>180</v>
      </c>
      <c r="G12" s="65">
        <v>0</v>
      </c>
      <c r="H12" s="4">
        <v>10</v>
      </c>
      <c r="I12" s="81">
        <v>0</v>
      </c>
      <c r="J12" s="111">
        <f t="shared" si="0"/>
        <v>10</v>
      </c>
      <c r="K12" s="90" t="s">
        <v>190</v>
      </c>
      <c r="L12" s="22"/>
    </row>
    <row r="13" spans="1:14" ht="22.5" x14ac:dyDescent="0.25">
      <c r="A13" s="1"/>
      <c r="B13" s="19" t="s">
        <v>165</v>
      </c>
      <c r="C13" s="2" t="s">
        <v>8</v>
      </c>
      <c r="D13" s="3">
        <v>3900</v>
      </c>
      <c r="E13" s="3">
        <v>5222</v>
      </c>
      <c r="F13" s="72" t="s">
        <v>181</v>
      </c>
      <c r="G13" s="65">
        <v>0</v>
      </c>
      <c r="H13" s="4">
        <v>10</v>
      </c>
      <c r="I13" s="81">
        <v>0</v>
      </c>
      <c r="J13" s="111">
        <f t="shared" si="0"/>
        <v>10</v>
      </c>
      <c r="K13" s="90" t="s">
        <v>190</v>
      </c>
      <c r="L13" s="22"/>
    </row>
    <row r="14" spans="1:14" ht="22.5" x14ac:dyDescent="0.25">
      <c r="A14" s="1"/>
      <c r="B14" s="19" t="s">
        <v>5</v>
      </c>
      <c r="C14" s="2" t="s">
        <v>5</v>
      </c>
      <c r="D14" s="3">
        <v>6113</v>
      </c>
      <c r="E14" s="3">
        <v>5499</v>
      </c>
      <c r="F14" s="72" t="s">
        <v>11</v>
      </c>
      <c r="G14" s="65">
        <v>1200</v>
      </c>
      <c r="H14" s="4">
        <f>G14-SUM(H15:H54)</f>
        <v>616</v>
      </c>
      <c r="I14" s="81">
        <f>SUM(I15:I54)*-1</f>
        <v>-20</v>
      </c>
      <c r="J14" s="111">
        <f t="shared" si="0"/>
        <v>596</v>
      </c>
      <c r="K14" s="93"/>
      <c r="L14" s="23"/>
    </row>
    <row r="15" spans="1:14" ht="22.5" x14ac:dyDescent="0.25">
      <c r="A15" s="1"/>
      <c r="B15" s="19" t="s">
        <v>55</v>
      </c>
      <c r="C15" s="2" t="s">
        <v>8</v>
      </c>
      <c r="D15" s="3">
        <v>3312</v>
      </c>
      <c r="E15" s="3">
        <v>5222</v>
      </c>
      <c r="F15" s="72" t="s">
        <v>60</v>
      </c>
      <c r="G15" s="65">
        <v>0</v>
      </c>
      <c r="H15" s="112">
        <v>20</v>
      </c>
      <c r="I15" s="81">
        <v>0</v>
      </c>
      <c r="J15" s="111">
        <f t="shared" si="0"/>
        <v>20</v>
      </c>
      <c r="K15" s="90" t="s">
        <v>184</v>
      </c>
      <c r="L15" s="22"/>
      <c r="N15" s="94"/>
    </row>
    <row r="16" spans="1:14" ht="22.5" x14ac:dyDescent="0.25">
      <c r="A16" s="1"/>
      <c r="B16" s="19" t="s">
        <v>56</v>
      </c>
      <c r="C16" s="2" t="s">
        <v>8</v>
      </c>
      <c r="D16" s="3">
        <v>3900</v>
      </c>
      <c r="E16" s="3">
        <v>5222</v>
      </c>
      <c r="F16" s="72" t="s">
        <v>185</v>
      </c>
      <c r="G16" s="65">
        <v>0</v>
      </c>
      <c r="H16" s="112">
        <v>20</v>
      </c>
      <c r="I16" s="81">
        <v>0</v>
      </c>
      <c r="J16" s="111">
        <f t="shared" si="0"/>
        <v>20</v>
      </c>
      <c r="K16" s="90" t="s">
        <v>184</v>
      </c>
      <c r="L16" s="22"/>
      <c r="N16" s="94"/>
    </row>
    <row r="17" spans="1:14" ht="22.5" x14ac:dyDescent="0.25">
      <c r="A17" s="1"/>
      <c r="B17" s="19" t="s">
        <v>57</v>
      </c>
      <c r="C17" s="2" t="s">
        <v>64</v>
      </c>
      <c r="D17" s="3">
        <v>3311</v>
      </c>
      <c r="E17" s="3">
        <v>5321</v>
      </c>
      <c r="F17" s="72" t="s">
        <v>61</v>
      </c>
      <c r="G17" s="65">
        <v>0</v>
      </c>
      <c r="H17" s="112">
        <v>10</v>
      </c>
      <c r="I17" s="81">
        <v>0</v>
      </c>
      <c r="J17" s="111">
        <f t="shared" si="0"/>
        <v>10</v>
      </c>
      <c r="K17" s="90" t="s">
        <v>184</v>
      </c>
      <c r="L17" s="22"/>
    </row>
    <row r="18" spans="1:14" ht="22.5" x14ac:dyDescent="0.25">
      <c r="A18" s="1"/>
      <c r="B18" s="19" t="s">
        <v>58</v>
      </c>
      <c r="C18" s="2" t="s">
        <v>8</v>
      </c>
      <c r="D18" s="3">
        <v>3900</v>
      </c>
      <c r="E18" s="3">
        <v>5229</v>
      </c>
      <c r="F18" s="72" t="s">
        <v>62</v>
      </c>
      <c r="G18" s="65">
        <v>0</v>
      </c>
      <c r="H18" s="112">
        <v>10</v>
      </c>
      <c r="I18" s="81">
        <v>0</v>
      </c>
      <c r="J18" s="111">
        <f t="shared" si="0"/>
        <v>10</v>
      </c>
      <c r="K18" s="90" t="s">
        <v>184</v>
      </c>
      <c r="L18" s="22"/>
      <c r="N18" s="94"/>
    </row>
    <row r="19" spans="1:14" ht="22.5" x14ac:dyDescent="0.25">
      <c r="A19" s="1"/>
      <c r="B19" s="19" t="s">
        <v>59</v>
      </c>
      <c r="C19" s="2" t="s">
        <v>65</v>
      </c>
      <c r="D19" s="3">
        <v>3900</v>
      </c>
      <c r="E19" s="3">
        <v>5321</v>
      </c>
      <c r="F19" s="72" t="s">
        <v>63</v>
      </c>
      <c r="G19" s="65">
        <v>0</v>
      </c>
      <c r="H19" s="4">
        <v>10</v>
      </c>
      <c r="I19" s="81">
        <v>0</v>
      </c>
      <c r="J19" s="111">
        <f t="shared" si="0"/>
        <v>10</v>
      </c>
      <c r="K19" s="90" t="s">
        <v>186</v>
      </c>
      <c r="L19" s="24"/>
    </row>
    <row r="20" spans="1:14" ht="22.5" x14ac:dyDescent="0.25">
      <c r="A20" s="1"/>
      <c r="B20" s="19" t="s">
        <v>133</v>
      </c>
      <c r="C20" s="2" t="s">
        <v>148</v>
      </c>
      <c r="D20" s="3">
        <v>3429</v>
      </c>
      <c r="E20" s="3">
        <v>5321</v>
      </c>
      <c r="F20" s="72" t="s">
        <v>149</v>
      </c>
      <c r="G20" s="65">
        <v>0</v>
      </c>
      <c r="H20" s="4">
        <v>15</v>
      </c>
      <c r="I20" s="81">
        <v>0</v>
      </c>
      <c r="J20" s="111">
        <f t="shared" si="0"/>
        <v>15</v>
      </c>
      <c r="K20" s="90" t="s">
        <v>189</v>
      </c>
      <c r="L20" s="24"/>
    </row>
    <row r="21" spans="1:14" ht="22.5" x14ac:dyDescent="0.25">
      <c r="A21" s="1"/>
      <c r="B21" s="19" t="s">
        <v>134</v>
      </c>
      <c r="C21" s="2" t="s">
        <v>8</v>
      </c>
      <c r="D21" s="3">
        <v>3900</v>
      </c>
      <c r="E21" s="3">
        <v>5229</v>
      </c>
      <c r="F21" s="72" t="s">
        <v>150</v>
      </c>
      <c r="G21" s="65">
        <v>0</v>
      </c>
      <c r="H21" s="4">
        <v>20</v>
      </c>
      <c r="I21" s="81">
        <v>0</v>
      </c>
      <c r="J21" s="111">
        <f t="shared" si="0"/>
        <v>20</v>
      </c>
      <c r="K21" s="90" t="s">
        <v>189</v>
      </c>
      <c r="L21" s="24"/>
    </row>
    <row r="22" spans="1:14" ht="22.5" x14ac:dyDescent="0.25">
      <c r="A22" s="1"/>
      <c r="B22" s="19" t="s">
        <v>135</v>
      </c>
      <c r="C22" s="2" t="s">
        <v>8</v>
      </c>
      <c r="D22" s="3">
        <v>3900</v>
      </c>
      <c r="E22" s="3">
        <v>5222</v>
      </c>
      <c r="F22" s="72" t="s">
        <v>161</v>
      </c>
      <c r="G22" s="65">
        <v>0</v>
      </c>
      <c r="H22" s="4">
        <v>10</v>
      </c>
      <c r="I22" s="81">
        <v>0</v>
      </c>
      <c r="J22" s="111">
        <f t="shared" si="0"/>
        <v>10</v>
      </c>
      <c r="K22" s="90" t="s">
        <v>189</v>
      </c>
      <c r="L22" s="24"/>
    </row>
    <row r="23" spans="1:14" ht="22.5" x14ac:dyDescent="0.25">
      <c r="A23" s="1"/>
      <c r="B23" s="19" t="s">
        <v>136</v>
      </c>
      <c r="C23" s="2" t="s">
        <v>8</v>
      </c>
      <c r="D23" s="3">
        <v>3900</v>
      </c>
      <c r="E23" s="3">
        <v>5213</v>
      </c>
      <c r="F23" s="72" t="s">
        <v>151</v>
      </c>
      <c r="G23" s="65">
        <v>0</v>
      </c>
      <c r="H23" s="4">
        <v>20</v>
      </c>
      <c r="I23" s="81">
        <v>0</v>
      </c>
      <c r="J23" s="111">
        <f t="shared" si="0"/>
        <v>20</v>
      </c>
      <c r="K23" s="90" t="s">
        <v>189</v>
      </c>
      <c r="L23" s="24"/>
    </row>
    <row r="24" spans="1:14" ht="22.5" x14ac:dyDescent="0.25">
      <c r="A24" s="1"/>
      <c r="B24" s="19" t="s">
        <v>137</v>
      </c>
      <c r="C24" s="2" t="s">
        <v>8</v>
      </c>
      <c r="D24" s="3">
        <v>3900</v>
      </c>
      <c r="E24" s="3">
        <v>5222</v>
      </c>
      <c r="F24" s="72" t="s">
        <v>152</v>
      </c>
      <c r="G24" s="65">
        <v>0</v>
      </c>
      <c r="H24" s="4">
        <v>20</v>
      </c>
      <c r="I24" s="81">
        <v>0</v>
      </c>
      <c r="J24" s="111">
        <f t="shared" si="0"/>
        <v>20</v>
      </c>
      <c r="K24" s="90" t="s">
        <v>189</v>
      </c>
      <c r="L24" s="24"/>
    </row>
    <row r="25" spans="1:14" ht="22.5" x14ac:dyDescent="0.25">
      <c r="A25" s="1"/>
      <c r="B25" s="19" t="s">
        <v>138</v>
      </c>
      <c r="C25" s="2" t="s">
        <v>8</v>
      </c>
      <c r="D25" s="3">
        <v>3429</v>
      </c>
      <c r="E25" s="3">
        <v>5222</v>
      </c>
      <c r="F25" s="72" t="s">
        <v>153</v>
      </c>
      <c r="G25" s="65">
        <v>0</v>
      </c>
      <c r="H25" s="4">
        <v>15</v>
      </c>
      <c r="I25" s="81">
        <v>0</v>
      </c>
      <c r="J25" s="111">
        <f t="shared" si="0"/>
        <v>15</v>
      </c>
      <c r="K25" s="90" t="s">
        <v>189</v>
      </c>
      <c r="L25" s="24"/>
    </row>
    <row r="26" spans="1:14" ht="22.5" x14ac:dyDescent="0.25">
      <c r="A26" s="1"/>
      <c r="B26" s="19" t="s">
        <v>139</v>
      </c>
      <c r="C26" s="2" t="s">
        <v>8</v>
      </c>
      <c r="D26" s="3">
        <v>3299</v>
      </c>
      <c r="E26" s="3">
        <v>5229</v>
      </c>
      <c r="F26" s="72" t="s">
        <v>154</v>
      </c>
      <c r="G26" s="65">
        <v>0</v>
      </c>
      <c r="H26" s="4">
        <v>10</v>
      </c>
      <c r="I26" s="81">
        <v>0</v>
      </c>
      <c r="J26" s="111">
        <f t="shared" si="0"/>
        <v>10</v>
      </c>
      <c r="K26" s="90" t="s">
        <v>189</v>
      </c>
      <c r="L26" s="24"/>
    </row>
    <row r="27" spans="1:14" ht="22.5" x14ac:dyDescent="0.25">
      <c r="A27" s="1"/>
      <c r="B27" s="19" t="s">
        <v>140</v>
      </c>
      <c r="C27" s="2" t="s">
        <v>8</v>
      </c>
      <c r="D27" s="3">
        <v>3429</v>
      </c>
      <c r="E27" s="3">
        <v>5221</v>
      </c>
      <c r="F27" s="72" t="s">
        <v>187</v>
      </c>
      <c r="G27" s="65">
        <v>0</v>
      </c>
      <c r="H27" s="4">
        <v>20</v>
      </c>
      <c r="I27" s="81">
        <v>0</v>
      </c>
      <c r="J27" s="111">
        <f t="shared" si="0"/>
        <v>20</v>
      </c>
      <c r="K27" s="90" t="s">
        <v>189</v>
      </c>
      <c r="L27" s="24"/>
    </row>
    <row r="28" spans="1:14" ht="22.5" x14ac:dyDescent="0.25">
      <c r="A28" s="1"/>
      <c r="B28" s="19" t="s">
        <v>141</v>
      </c>
      <c r="C28" s="2" t="s">
        <v>8</v>
      </c>
      <c r="D28" s="3">
        <v>3419</v>
      </c>
      <c r="E28" s="3">
        <v>5221</v>
      </c>
      <c r="F28" s="72" t="s">
        <v>188</v>
      </c>
      <c r="G28" s="65">
        <v>0</v>
      </c>
      <c r="H28" s="4">
        <v>20</v>
      </c>
      <c r="I28" s="81">
        <v>0</v>
      </c>
      <c r="J28" s="111">
        <f t="shared" si="0"/>
        <v>20</v>
      </c>
      <c r="K28" s="90" t="s">
        <v>189</v>
      </c>
      <c r="L28" s="24"/>
    </row>
    <row r="29" spans="1:14" ht="22.5" x14ac:dyDescent="0.25">
      <c r="A29" s="1"/>
      <c r="B29" s="19" t="s">
        <v>142</v>
      </c>
      <c r="C29" s="2" t="s">
        <v>8</v>
      </c>
      <c r="D29" s="3">
        <v>3319</v>
      </c>
      <c r="E29" s="3">
        <v>5221</v>
      </c>
      <c r="F29" s="72" t="s">
        <v>155</v>
      </c>
      <c r="G29" s="65">
        <v>0</v>
      </c>
      <c r="H29" s="4">
        <v>20</v>
      </c>
      <c r="I29" s="81">
        <v>0</v>
      </c>
      <c r="J29" s="111">
        <f t="shared" si="0"/>
        <v>20</v>
      </c>
      <c r="K29" s="90" t="s">
        <v>189</v>
      </c>
      <c r="L29" s="24"/>
    </row>
    <row r="30" spans="1:14" ht="22.5" x14ac:dyDescent="0.25">
      <c r="A30" s="1"/>
      <c r="B30" s="19" t="s">
        <v>143</v>
      </c>
      <c r="C30" s="2" t="s">
        <v>8</v>
      </c>
      <c r="D30" s="3">
        <v>3900</v>
      </c>
      <c r="E30" s="3">
        <v>5222</v>
      </c>
      <c r="F30" s="72" t="s">
        <v>156</v>
      </c>
      <c r="G30" s="65">
        <v>0</v>
      </c>
      <c r="H30" s="4">
        <v>15</v>
      </c>
      <c r="I30" s="81">
        <v>0</v>
      </c>
      <c r="J30" s="111">
        <f t="shared" si="0"/>
        <v>15</v>
      </c>
      <c r="K30" s="90" t="s">
        <v>189</v>
      </c>
      <c r="L30" s="24"/>
    </row>
    <row r="31" spans="1:14" ht="22.5" x14ac:dyDescent="0.25">
      <c r="A31" s="1"/>
      <c r="B31" s="19" t="s">
        <v>144</v>
      </c>
      <c r="C31" s="2" t="s">
        <v>8</v>
      </c>
      <c r="D31" s="3">
        <v>3900</v>
      </c>
      <c r="E31" s="3">
        <v>5222</v>
      </c>
      <c r="F31" s="72" t="s">
        <v>157</v>
      </c>
      <c r="G31" s="65">
        <v>0</v>
      </c>
      <c r="H31" s="4">
        <v>30</v>
      </c>
      <c r="I31" s="81">
        <v>0</v>
      </c>
      <c r="J31" s="111">
        <f t="shared" si="0"/>
        <v>30</v>
      </c>
      <c r="K31" s="90" t="s">
        <v>189</v>
      </c>
      <c r="L31" s="24"/>
    </row>
    <row r="32" spans="1:14" ht="22.5" x14ac:dyDescent="0.25">
      <c r="A32" s="1"/>
      <c r="B32" s="19" t="s">
        <v>145</v>
      </c>
      <c r="C32" s="2" t="s">
        <v>8</v>
      </c>
      <c r="D32" s="3">
        <v>3399</v>
      </c>
      <c r="E32" s="3">
        <v>5212</v>
      </c>
      <c r="F32" s="72" t="s">
        <v>158</v>
      </c>
      <c r="G32" s="65">
        <v>0</v>
      </c>
      <c r="H32" s="4">
        <v>10</v>
      </c>
      <c r="I32" s="81">
        <v>0</v>
      </c>
      <c r="J32" s="111">
        <f t="shared" si="0"/>
        <v>10</v>
      </c>
      <c r="K32" s="90" t="s">
        <v>189</v>
      </c>
      <c r="L32" s="24"/>
    </row>
    <row r="33" spans="1:14" ht="22.5" x14ac:dyDescent="0.25">
      <c r="A33" s="1"/>
      <c r="B33" s="19" t="s">
        <v>146</v>
      </c>
      <c r="C33" s="2" t="s">
        <v>8</v>
      </c>
      <c r="D33" s="3">
        <v>3900</v>
      </c>
      <c r="E33" s="3">
        <v>5221</v>
      </c>
      <c r="F33" s="72" t="s">
        <v>159</v>
      </c>
      <c r="G33" s="65">
        <v>0</v>
      </c>
      <c r="H33" s="4">
        <v>10</v>
      </c>
      <c r="I33" s="81">
        <v>0</v>
      </c>
      <c r="J33" s="111">
        <f t="shared" si="0"/>
        <v>10</v>
      </c>
      <c r="K33" s="90" t="s">
        <v>189</v>
      </c>
      <c r="L33" s="24"/>
    </row>
    <row r="34" spans="1:14" ht="22.5" x14ac:dyDescent="0.25">
      <c r="A34" s="1"/>
      <c r="B34" s="19" t="s">
        <v>147</v>
      </c>
      <c r="C34" s="2" t="s">
        <v>8</v>
      </c>
      <c r="D34" s="3">
        <v>3900</v>
      </c>
      <c r="E34" s="3">
        <v>5222</v>
      </c>
      <c r="F34" s="72" t="s">
        <v>160</v>
      </c>
      <c r="G34" s="65">
        <v>0</v>
      </c>
      <c r="H34" s="4">
        <v>20</v>
      </c>
      <c r="I34" s="81">
        <v>0</v>
      </c>
      <c r="J34" s="111">
        <f t="shared" si="0"/>
        <v>20</v>
      </c>
      <c r="K34" s="90" t="s">
        <v>189</v>
      </c>
      <c r="L34" s="24"/>
    </row>
    <row r="35" spans="1:14" ht="22.5" x14ac:dyDescent="0.25">
      <c r="A35" s="1"/>
      <c r="B35" s="19" t="s">
        <v>162</v>
      </c>
      <c r="C35" s="2" t="s">
        <v>8</v>
      </c>
      <c r="D35" s="113">
        <v>3319</v>
      </c>
      <c r="E35" s="113">
        <v>5492</v>
      </c>
      <c r="F35" s="72" t="s">
        <v>196</v>
      </c>
      <c r="G35" s="65">
        <v>0</v>
      </c>
      <c r="H35" s="81">
        <v>10</v>
      </c>
      <c r="I35" s="81">
        <v>0</v>
      </c>
      <c r="J35" s="111">
        <f t="shared" si="0"/>
        <v>10</v>
      </c>
      <c r="K35" s="90" t="s">
        <v>182</v>
      </c>
      <c r="L35" s="24"/>
    </row>
    <row r="36" spans="1:14" ht="22.5" x14ac:dyDescent="0.25">
      <c r="A36" s="1"/>
      <c r="B36" s="19" t="s">
        <v>163</v>
      </c>
      <c r="C36" s="2" t="s">
        <v>8</v>
      </c>
      <c r="D36" s="114">
        <v>3419</v>
      </c>
      <c r="E36" s="113">
        <v>5222</v>
      </c>
      <c r="F36" s="72" t="s">
        <v>197</v>
      </c>
      <c r="G36" s="65">
        <v>0</v>
      </c>
      <c r="H36" s="81">
        <v>10</v>
      </c>
      <c r="I36" s="81">
        <v>0</v>
      </c>
      <c r="J36" s="111">
        <f t="shared" si="0"/>
        <v>10</v>
      </c>
      <c r="K36" s="90" t="s">
        <v>182</v>
      </c>
      <c r="L36" s="24"/>
    </row>
    <row r="37" spans="1:14" ht="22.5" x14ac:dyDescent="0.25">
      <c r="A37" s="1"/>
      <c r="B37" s="19" t="s">
        <v>164</v>
      </c>
      <c r="C37" s="2" t="s">
        <v>8</v>
      </c>
      <c r="D37" s="113">
        <v>3399</v>
      </c>
      <c r="E37" s="113">
        <v>5223</v>
      </c>
      <c r="F37" s="72" t="s">
        <v>198</v>
      </c>
      <c r="G37" s="65">
        <v>0</v>
      </c>
      <c r="H37" s="81">
        <v>20</v>
      </c>
      <c r="I37" s="81">
        <v>0</v>
      </c>
      <c r="J37" s="111">
        <f t="shared" si="0"/>
        <v>20</v>
      </c>
      <c r="K37" s="90" t="s">
        <v>182</v>
      </c>
      <c r="L37" s="24"/>
    </row>
    <row r="38" spans="1:14" ht="33.75" x14ac:dyDescent="0.25">
      <c r="A38" s="1"/>
      <c r="B38" s="19" t="s">
        <v>165</v>
      </c>
      <c r="C38" s="2" t="s">
        <v>8</v>
      </c>
      <c r="D38" s="113">
        <v>3900</v>
      </c>
      <c r="E38" s="113">
        <v>5212</v>
      </c>
      <c r="F38" s="72" t="s">
        <v>199</v>
      </c>
      <c r="G38" s="65">
        <v>0</v>
      </c>
      <c r="H38" s="81">
        <v>20</v>
      </c>
      <c r="I38" s="81">
        <v>0</v>
      </c>
      <c r="J38" s="111">
        <f t="shared" si="0"/>
        <v>20</v>
      </c>
      <c r="K38" s="90" t="s">
        <v>182</v>
      </c>
      <c r="L38" s="24"/>
    </row>
    <row r="39" spans="1:14" ht="22.5" x14ac:dyDescent="0.25">
      <c r="A39" s="1"/>
      <c r="B39" s="19" t="s">
        <v>166</v>
      </c>
      <c r="C39" s="2" t="s">
        <v>8</v>
      </c>
      <c r="D39" s="113">
        <v>3429</v>
      </c>
      <c r="E39" s="113">
        <v>5222</v>
      </c>
      <c r="F39" s="72" t="s">
        <v>200</v>
      </c>
      <c r="G39" s="65">
        <v>0</v>
      </c>
      <c r="H39" s="81">
        <v>9</v>
      </c>
      <c r="I39" s="81">
        <v>0</v>
      </c>
      <c r="J39" s="111">
        <f t="shared" si="0"/>
        <v>9</v>
      </c>
      <c r="K39" s="90" t="s">
        <v>182</v>
      </c>
      <c r="L39" s="24"/>
      <c r="N39" s="94"/>
    </row>
    <row r="40" spans="1:14" ht="22.5" x14ac:dyDescent="0.25">
      <c r="A40" s="1"/>
      <c r="B40" s="19" t="s">
        <v>167</v>
      </c>
      <c r="C40" s="2" t="s">
        <v>8</v>
      </c>
      <c r="D40" s="113">
        <v>3900</v>
      </c>
      <c r="E40" s="113">
        <v>5229</v>
      </c>
      <c r="F40" s="115" t="s">
        <v>201</v>
      </c>
      <c r="G40" s="65">
        <v>0</v>
      </c>
      <c r="H40" s="81">
        <v>10</v>
      </c>
      <c r="I40" s="81">
        <v>0</v>
      </c>
      <c r="J40" s="111">
        <f t="shared" si="0"/>
        <v>10</v>
      </c>
      <c r="K40" s="90" t="s">
        <v>182</v>
      </c>
      <c r="L40" s="24"/>
    </row>
    <row r="41" spans="1:14" ht="33.75" x14ac:dyDescent="0.25">
      <c r="A41" s="1"/>
      <c r="B41" s="19" t="s">
        <v>168</v>
      </c>
      <c r="C41" s="2" t="s">
        <v>8</v>
      </c>
      <c r="D41" s="3">
        <v>3900</v>
      </c>
      <c r="E41" s="3">
        <v>5222</v>
      </c>
      <c r="F41" s="72" t="s">
        <v>202</v>
      </c>
      <c r="G41" s="65">
        <v>0</v>
      </c>
      <c r="H41" s="81">
        <v>20</v>
      </c>
      <c r="I41" s="81">
        <v>0</v>
      </c>
      <c r="J41" s="111">
        <f t="shared" si="0"/>
        <v>20</v>
      </c>
      <c r="K41" s="90" t="s">
        <v>182</v>
      </c>
      <c r="L41" s="24"/>
    </row>
    <row r="42" spans="1:14" ht="33.75" x14ac:dyDescent="0.25">
      <c r="A42" s="1"/>
      <c r="B42" s="19" t="s">
        <v>169</v>
      </c>
      <c r="C42" s="2" t="s">
        <v>8</v>
      </c>
      <c r="D42" s="3">
        <v>3429</v>
      </c>
      <c r="E42" s="3">
        <v>5321</v>
      </c>
      <c r="F42" s="72" t="s">
        <v>203</v>
      </c>
      <c r="G42" s="65">
        <v>0</v>
      </c>
      <c r="H42" s="81">
        <v>20</v>
      </c>
      <c r="I42" s="81">
        <v>0</v>
      </c>
      <c r="J42" s="111">
        <f t="shared" si="0"/>
        <v>20</v>
      </c>
      <c r="K42" s="90" t="s">
        <v>182</v>
      </c>
      <c r="L42" s="24"/>
    </row>
    <row r="43" spans="1:14" ht="22.5" x14ac:dyDescent="0.25">
      <c r="A43" s="1"/>
      <c r="B43" s="19" t="s">
        <v>170</v>
      </c>
      <c r="C43" s="2" t="s">
        <v>8</v>
      </c>
      <c r="D43" s="113">
        <v>3900</v>
      </c>
      <c r="E43" s="113">
        <v>5213</v>
      </c>
      <c r="F43" s="72" t="s">
        <v>211</v>
      </c>
      <c r="G43" s="65">
        <v>0</v>
      </c>
      <c r="H43" s="81">
        <v>20</v>
      </c>
      <c r="I43" s="81">
        <v>0</v>
      </c>
      <c r="J43" s="111">
        <f t="shared" si="0"/>
        <v>20</v>
      </c>
      <c r="K43" s="90" t="s">
        <v>182</v>
      </c>
      <c r="L43" s="24"/>
    </row>
    <row r="44" spans="1:14" ht="22.5" x14ac:dyDescent="0.25">
      <c r="A44" s="1"/>
      <c r="B44" s="19" t="s">
        <v>171</v>
      </c>
      <c r="C44" s="2" t="s">
        <v>8</v>
      </c>
      <c r="D44" s="113">
        <v>3429</v>
      </c>
      <c r="E44" s="113">
        <v>5492</v>
      </c>
      <c r="F44" s="72" t="s">
        <v>212</v>
      </c>
      <c r="G44" s="65">
        <v>0</v>
      </c>
      <c r="H44" s="81">
        <v>10</v>
      </c>
      <c r="I44" s="81">
        <v>0</v>
      </c>
      <c r="J44" s="111">
        <f t="shared" si="0"/>
        <v>10</v>
      </c>
      <c r="K44" s="90" t="s">
        <v>182</v>
      </c>
      <c r="L44" s="24"/>
    </row>
    <row r="45" spans="1:14" ht="22.5" x14ac:dyDescent="0.25">
      <c r="A45" s="1"/>
      <c r="B45" s="19" t="s">
        <v>172</v>
      </c>
      <c r="C45" s="2" t="s">
        <v>8</v>
      </c>
      <c r="D45" s="113">
        <v>5512</v>
      </c>
      <c r="E45" s="113">
        <v>5222</v>
      </c>
      <c r="F45" s="72" t="s">
        <v>213</v>
      </c>
      <c r="G45" s="65">
        <v>0</v>
      </c>
      <c r="H45" s="81">
        <v>10</v>
      </c>
      <c r="I45" s="81">
        <v>0</v>
      </c>
      <c r="J45" s="111">
        <f t="shared" si="0"/>
        <v>10</v>
      </c>
      <c r="K45" s="90" t="s">
        <v>182</v>
      </c>
      <c r="L45" s="24"/>
    </row>
    <row r="46" spans="1:14" ht="22.5" x14ac:dyDescent="0.25">
      <c r="A46" s="1"/>
      <c r="B46" s="19" t="s">
        <v>173</v>
      </c>
      <c r="C46" s="2" t="s">
        <v>8</v>
      </c>
      <c r="D46" s="113">
        <v>3319</v>
      </c>
      <c r="E46" s="113">
        <v>5213</v>
      </c>
      <c r="F46" s="72" t="s">
        <v>204</v>
      </c>
      <c r="G46" s="65">
        <v>0</v>
      </c>
      <c r="H46" s="81">
        <v>10</v>
      </c>
      <c r="I46" s="81">
        <v>0</v>
      </c>
      <c r="J46" s="111">
        <f t="shared" si="0"/>
        <v>10</v>
      </c>
      <c r="K46" s="90" t="s">
        <v>182</v>
      </c>
      <c r="L46" s="24"/>
      <c r="N46" s="94"/>
    </row>
    <row r="47" spans="1:14" ht="22.5" x14ac:dyDescent="0.25">
      <c r="A47" s="1"/>
      <c r="B47" s="19" t="s">
        <v>174</v>
      </c>
      <c r="C47" s="2" t="s">
        <v>8</v>
      </c>
      <c r="D47" s="3">
        <v>3319</v>
      </c>
      <c r="E47" s="3">
        <v>5213</v>
      </c>
      <c r="F47" s="72" t="s">
        <v>205</v>
      </c>
      <c r="G47" s="65">
        <v>0</v>
      </c>
      <c r="H47" s="81">
        <v>20</v>
      </c>
      <c r="I47" s="81">
        <v>0</v>
      </c>
      <c r="J47" s="111">
        <f t="shared" si="0"/>
        <v>20</v>
      </c>
      <c r="K47" s="90" t="s">
        <v>182</v>
      </c>
      <c r="L47" s="24"/>
    </row>
    <row r="48" spans="1:14" ht="22.5" x14ac:dyDescent="0.25">
      <c r="A48" s="1"/>
      <c r="B48" s="19" t="s">
        <v>175</v>
      </c>
      <c r="C48" s="2" t="s">
        <v>8</v>
      </c>
      <c r="D48" s="113">
        <v>3399</v>
      </c>
      <c r="E48" s="113">
        <v>5223</v>
      </c>
      <c r="F48" s="72" t="s">
        <v>206</v>
      </c>
      <c r="G48" s="65">
        <v>0</v>
      </c>
      <c r="H48" s="81">
        <v>20</v>
      </c>
      <c r="I48" s="81">
        <v>0</v>
      </c>
      <c r="J48" s="111">
        <f t="shared" si="0"/>
        <v>20</v>
      </c>
      <c r="K48" s="90" t="s">
        <v>182</v>
      </c>
      <c r="L48" s="24"/>
    </row>
    <row r="49" spans="1:12" ht="22.5" x14ac:dyDescent="0.25">
      <c r="A49" s="1"/>
      <c r="B49" s="19" t="s">
        <v>176</v>
      </c>
      <c r="C49" s="2" t="s">
        <v>8</v>
      </c>
      <c r="D49" s="113">
        <v>3319</v>
      </c>
      <c r="E49" s="113">
        <v>5492</v>
      </c>
      <c r="F49" s="72" t="s">
        <v>207</v>
      </c>
      <c r="G49" s="65">
        <v>0</v>
      </c>
      <c r="H49" s="81">
        <v>20</v>
      </c>
      <c r="I49" s="81">
        <v>0</v>
      </c>
      <c r="J49" s="111">
        <f t="shared" si="0"/>
        <v>20</v>
      </c>
      <c r="K49" s="90" t="s">
        <v>182</v>
      </c>
      <c r="L49" s="24"/>
    </row>
    <row r="50" spans="1:12" ht="22.5" x14ac:dyDescent="0.25">
      <c r="A50" s="1"/>
      <c r="B50" s="19" t="s">
        <v>177</v>
      </c>
      <c r="C50" s="2" t="s">
        <v>8</v>
      </c>
      <c r="D50" s="113">
        <v>3900</v>
      </c>
      <c r="E50" s="113">
        <v>5222</v>
      </c>
      <c r="F50" s="72" t="s">
        <v>208</v>
      </c>
      <c r="G50" s="65">
        <v>0</v>
      </c>
      <c r="H50" s="81">
        <v>10</v>
      </c>
      <c r="I50" s="81">
        <v>0</v>
      </c>
      <c r="J50" s="111">
        <f t="shared" si="0"/>
        <v>10</v>
      </c>
      <c r="K50" s="90" t="s">
        <v>182</v>
      </c>
      <c r="L50" s="24"/>
    </row>
    <row r="51" spans="1:12" ht="22.5" x14ac:dyDescent="0.25">
      <c r="A51" s="1"/>
      <c r="B51" s="19" t="s">
        <v>178</v>
      </c>
      <c r="C51" s="2" t="s">
        <v>8</v>
      </c>
      <c r="D51" s="113">
        <v>3900</v>
      </c>
      <c r="E51" s="113">
        <v>5222</v>
      </c>
      <c r="F51" s="72" t="s">
        <v>209</v>
      </c>
      <c r="G51" s="65">
        <v>0</v>
      </c>
      <c r="H51" s="81">
        <v>10</v>
      </c>
      <c r="I51" s="81">
        <v>0</v>
      </c>
      <c r="J51" s="111">
        <f t="shared" si="0"/>
        <v>10</v>
      </c>
      <c r="K51" s="90" t="s">
        <v>182</v>
      </c>
      <c r="L51" s="24"/>
    </row>
    <row r="52" spans="1:12" ht="22.5" x14ac:dyDescent="0.25">
      <c r="A52" s="1"/>
      <c r="B52" s="19" t="s">
        <v>179</v>
      </c>
      <c r="C52" s="2" t="s">
        <v>8</v>
      </c>
      <c r="D52" s="113">
        <v>3900</v>
      </c>
      <c r="E52" s="113">
        <v>5213</v>
      </c>
      <c r="F52" s="72" t="s">
        <v>210</v>
      </c>
      <c r="G52" s="65">
        <v>0</v>
      </c>
      <c r="H52" s="81">
        <v>10</v>
      </c>
      <c r="I52" s="81">
        <v>0</v>
      </c>
      <c r="J52" s="111">
        <f t="shared" si="0"/>
        <v>10</v>
      </c>
      <c r="K52" s="90" t="s">
        <v>182</v>
      </c>
      <c r="L52" s="24"/>
    </row>
    <row r="53" spans="1:12" ht="22.5" x14ac:dyDescent="0.25">
      <c r="A53" s="1"/>
      <c r="B53" s="119" t="s">
        <v>214</v>
      </c>
      <c r="C53" s="120" t="s">
        <v>215</v>
      </c>
      <c r="D53" s="63">
        <v>3319</v>
      </c>
      <c r="E53" s="64">
        <v>5321</v>
      </c>
      <c r="F53" s="121" t="s">
        <v>216</v>
      </c>
      <c r="G53" s="65">
        <v>0</v>
      </c>
      <c r="H53" s="4">
        <v>0</v>
      </c>
      <c r="I53" s="81">
        <v>20</v>
      </c>
      <c r="J53" s="111">
        <f t="shared" si="0"/>
        <v>20</v>
      </c>
      <c r="K53" s="90" t="s">
        <v>217</v>
      </c>
      <c r="L53" s="24"/>
    </row>
    <row r="54" spans="1:12" hidden="1" x14ac:dyDescent="0.25">
      <c r="A54" s="1"/>
      <c r="B54" s="119"/>
      <c r="C54" s="120"/>
      <c r="D54" s="63"/>
      <c r="E54" s="64"/>
      <c r="F54" s="121"/>
      <c r="G54" s="65"/>
      <c r="H54" s="4"/>
      <c r="I54" s="81"/>
      <c r="J54" s="111"/>
      <c r="K54" s="122" t="s">
        <v>220</v>
      </c>
      <c r="L54" s="24"/>
    </row>
    <row r="55" spans="1:12" x14ac:dyDescent="0.25">
      <c r="A55" s="1"/>
      <c r="B55" s="19" t="s">
        <v>5</v>
      </c>
      <c r="C55" s="2" t="s">
        <v>5</v>
      </c>
      <c r="D55" s="3">
        <v>3900</v>
      </c>
      <c r="E55" s="3">
        <v>5499</v>
      </c>
      <c r="F55" s="72" t="s">
        <v>12</v>
      </c>
      <c r="G55" s="65">
        <v>250</v>
      </c>
      <c r="H55" s="4">
        <v>250</v>
      </c>
      <c r="I55" s="81">
        <v>0</v>
      </c>
      <c r="J55" s="111">
        <f t="shared" si="0"/>
        <v>250</v>
      </c>
      <c r="L55" s="22"/>
    </row>
    <row r="56" spans="1:12" x14ac:dyDescent="0.25">
      <c r="A56" s="8" t="s">
        <v>4</v>
      </c>
      <c r="B56" s="86" t="s">
        <v>13</v>
      </c>
      <c r="C56" s="9" t="s">
        <v>8</v>
      </c>
      <c r="D56" s="10" t="s">
        <v>5</v>
      </c>
      <c r="E56" s="10" t="s">
        <v>5</v>
      </c>
      <c r="F56" s="73" t="s">
        <v>14</v>
      </c>
      <c r="G56" s="66">
        <f>G57</f>
        <v>800</v>
      </c>
      <c r="H56" s="5">
        <f t="shared" ref="H56:I56" si="1">H57</f>
        <v>800</v>
      </c>
      <c r="I56" s="5">
        <f t="shared" si="1"/>
        <v>0</v>
      </c>
      <c r="J56" s="83">
        <f>I56+H56</f>
        <v>800</v>
      </c>
      <c r="L56" s="21"/>
    </row>
    <row r="57" spans="1:12" x14ac:dyDescent="0.25">
      <c r="A57" s="1"/>
      <c r="B57" s="87"/>
      <c r="C57" s="6"/>
      <c r="D57" s="7">
        <v>6113</v>
      </c>
      <c r="E57" s="7">
        <v>5229</v>
      </c>
      <c r="F57" s="74" t="s">
        <v>15</v>
      </c>
      <c r="G57" s="65">
        <v>800</v>
      </c>
      <c r="H57" s="4">
        <v>800</v>
      </c>
      <c r="I57" s="81">
        <v>0</v>
      </c>
      <c r="J57" s="111">
        <f t="shared" si="0"/>
        <v>800</v>
      </c>
      <c r="L57" s="22"/>
    </row>
    <row r="58" spans="1:12" x14ac:dyDescent="0.25">
      <c r="A58" s="8" t="s">
        <v>4</v>
      </c>
      <c r="B58" s="86" t="s">
        <v>16</v>
      </c>
      <c r="C58" s="9" t="s">
        <v>8</v>
      </c>
      <c r="D58" s="10" t="s">
        <v>5</v>
      </c>
      <c r="E58" s="10" t="s">
        <v>5</v>
      </c>
      <c r="F58" s="73" t="s">
        <v>17</v>
      </c>
      <c r="G58" s="66">
        <f>G59</f>
        <v>320</v>
      </c>
      <c r="H58" s="5">
        <f t="shared" ref="H58:I58" si="2">H59</f>
        <v>320</v>
      </c>
      <c r="I58" s="5">
        <f t="shared" si="2"/>
        <v>0</v>
      </c>
      <c r="J58" s="83">
        <f>I58+H58</f>
        <v>320</v>
      </c>
      <c r="L58" s="21"/>
    </row>
    <row r="59" spans="1:12" x14ac:dyDescent="0.25">
      <c r="A59" s="1"/>
      <c r="B59" s="87"/>
      <c r="C59" s="6"/>
      <c r="D59" s="7">
        <v>6113</v>
      </c>
      <c r="E59" s="7">
        <v>5229</v>
      </c>
      <c r="F59" s="74" t="s">
        <v>15</v>
      </c>
      <c r="G59" s="65">
        <v>320</v>
      </c>
      <c r="H59" s="4">
        <v>320</v>
      </c>
      <c r="I59" s="81">
        <v>0</v>
      </c>
      <c r="J59" s="111">
        <f t="shared" si="0"/>
        <v>320</v>
      </c>
      <c r="L59" s="22"/>
    </row>
    <row r="60" spans="1:12" x14ac:dyDescent="0.25">
      <c r="A60" s="8" t="s">
        <v>4</v>
      </c>
      <c r="B60" s="86" t="s">
        <v>18</v>
      </c>
      <c r="C60" s="9" t="s">
        <v>8</v>
      </c>
      <c r="D60" s="10" t="s">
        <v>5</v>
      </c>
      <c r="E60" s="10" t="s">
        <v>5</v>
      </c>
      <c r="F60" s="73" t="s">
        <v>19</v>
      </c>
      <c r="G60" s="66">
        <f>G61</f>
        <v>880</v>
      </c>
      <c r="H60" s="5">
        <f t="shared" ref="H60:I60" si="3">H61</f>
        <v>880</v>
      </c>
      <c r="I60" s="5">
        <f t="shared" si="3"/>
        <v>0</v>
      </c>
      <c r="J60" s="83">
        <f>I60+H60</f>
        <v>880</v>
      </c>
      <c r="L60" s="21"/>
    </row>
    <row r="61" spans="1:12" x14ac:dyDescent="0.25">
      <c r="A61" s="1"/>
      <c r="B61" s="87"/>
      <c r="C61" s="6"/>
      <c r="D61" s="7">
        <v>3639</v>
      </c>
      <c r="E61" s="7">
        <v>5229</v>
      </c>
      <c r="F61" s="74" t="s">
        <v>15</v>
      </c>
      <c r="G61" s="65">
        <v>880</v>
      </c>
      <c r="H61" s="4">
        <v>880</v>
      </c>
      <c r="I61" s="81">
        <v>0</v>
      </c>
      <c r="J61" s="111">
        <f t="shared" si="0"/>
        <v>880</v>
      </c>
      <c r="L61" s="22"/>
    </row>
    <row r="62" spans="1:12" x14ac:dyDescent="0.25">
      <c r="A62" s="8" t="s">
        <v>4</v>
      </c>
      <c r="B62" s="86" t="s">
        <v>20</v>
      </c>
      <c r="C62" s="9" t="s">
        <v>8</v>
      </c>
      <c r="D62" s="10" t="s">
        <v>5</v>
      </c>
      <c r="E62" s="10" t="s">
        <v>5</v>
      </c>
      <c r="F62" s="75" t="s">
        <v>21</v>
      </c>
      <c r="G62" s="67">
        <f>G63</f>
        <v>500</v>
      </c>
      <c r="H62" s="11">
        <f t="shared" ref="H62:I62" si="4">H63</f>
        <v>500</v>
      </c>
      <c r="I62" s="11">
        <f t="shared" si="4"/>
        <v>0</v>
      </c>
      <c r="J62" s="83">
        <f>I62+H62</f>
        <v>500</v>
      </c>
      <c r="L62" s="25"/>
    </row>
    <row r="63" spans="1:12" x14ac:dyDescent="0.25">
      <c r="A63" s="1"/>
      <c r="B63" s="87"/>
      <c r="C63" s="6"/>
      <c r="D63" s="7">
        <v>5512</v>
      </c>
      <c r="E63" s="7">
        <v>5222</v>
      </c>
      <c r="F63" s="76" t="s">
        <v>22</v>
      </c>
      <c r="G63" s="68">
        <v>500</v>
      </c>
      <c r="H63" s="12">
        <v>500</v>
      </c>
      <c r="I63" s="81">
        <v>0</v>
      </c>
      <c r="J63" s="111">
        <f t="shared" si="0"/>
        <v>500</v>
      </c>
      <c r="L63" s="22"/>
    </row>
    <row r="64" spans="1:12" x14ac:dyDescent="0.25">
      <c r="A64" s="8" t="s">
        <v>4</v>
      </c>
      <c r="B64" s="86" t="s">
        <v>23</v>
      </c>
      <c r="C64" s="9" t="s">
        <v>8</v>
      </c>
      <c r="D64" s="10" t="s">
        <v>5</v>
      </c>
      <c r="E64" s="10" t="s">
        <v>5</v>
      </c>
      <c r="F64" s="75" t="s">
        <v>24</v>
      </c>
      <c r="G64" s="67">
        <f>G65</f>
        <v>100</v>
      </c>
      <c r="H64" s="11">
        <f t="shared" ref="H64:I64" si="5">H65</f>
        <v>100</v>
      </c>
      <c r="I64" s="11">
        <f t="shared" si="5"/>
        <v>0</v>
      </c>
      <c r="J64" s="83">
        <f>I64+H64</f>
        <v>100</v>
      </c>
      <c r="L64" s="25"/>
    </row>
    <row r="65" spans="1:12" x14ac:dyDescent="0.25">
      <c r="A65" s="1"/>
      <c r="B65" s="87"/>
      <c r="C65" s="6"/>
      <c r="D65" s="17">
        <v>6113</v>
      </c>
      <c r="E65" s="18">
        <v>5229</v>
      </c>
      <c r="F65" s="77" t="s">
        <v>15</v>
      </c>
      <c r="G65" s="68">
        <v>100</v>
      </c>
      <c r="H65" s="12">
        <v>100</v>
      </c>
      <c r="I65" s="81">
        <v>0</v>
      </c>
      <c r="J65" s="111">
        <f t="shared" si="0"/>
        <v>100</v>
      </c>
      <c r="L65" s="22"/>
    </row>
    <row r="66" spans="1:12" ht="22.5" x14ac:dyDescent="0.25">
      <c r="A66" s="8" t="s">
        <v>4</v>
      </c>
      <c r="B66" s="86" t="s">
        <v>25</v>
      </c>
      <c r="C66" s="9" t="s">
        <v>8</v>
      </c>
      <c r="D66" s="10" t="s">
        <v>5</v>
      </c>
      <c r="E66" s="10" t="s">
        <v>5</v>
      </c>
      <c r="F66" s="75" t="s">
        <v>26</v>
      </c>
      <c r="G66" s="67">
        <f>G67</f>
        <v>100</v>
      </c>
      <c r="H66" s="11">
        <f t="shared" ref="H66:I66" si="6">H67</f>
        <v>100</v>
      </c>
      <c r="I66" s="11">
        <f t="shared" si="6"/>
        <v>0</v>
      </c>
      <c r="J66" s="83">
        <f>I66+H66</f>
        <v>100</v>
      </c>
      <c r="L66" s="25"/>
    </row>
    <row r="67" spans="1:12" x14ac:dyDescent="0.25">
      <c r="A67" s="1"/>
      <c r="B67" s="87"/>
      <c r="C67" s="6"/>
      <c r="D67" s="7">
        <v>3900</v>
      </c>
      <c r="E67" s="7">
        <v>5222</v>
      </c>
      <c r="F67" s="76" t="s">
        <v>27</v>
      </c>
      <c r="G67" s="68">
        <v>100</v>
      </c>
      <c r="H67" s="12">
        <v>100</v>
      </c>
      <c r="I67" s="81">
        <v>0</v>
      </c>
      <c r="J67" s="111">
        <f t="shared" si="0"/>
        <v>100</v>
      </c>
      <c r="L67" s="22"/>
    </row>
    <row r="68" spans="1:12" x14ac:dyDescent="0.25">
      <c r="A68" s="8" t="s">
        <v>4</v>
      </c>
      <c r="B68" s="86" t="s">
        <v>28</v>
      </c>
      <c r="C68" s="9" t="s">
        <v>29</v>
      </c>
      <c r="D68" s="10" t="s">
        <v>5</v>
      </c>
      <c r="E68" s="10" t="s">
        <v>5</v>
      </c>
      <c r="F68" s="75" t="s">
        <v>30</v>
      </c>
      <c r="G68" s="67">
        <f>G69</f>
        <v>500</v>
      </c>
      <c r="H68" s="11">
        <f t="shared" ref="H68:I68" si="7">H69</f>
        <v>500</v>
      </c>
      <c r="I68" s="11">
        <f t="shared" si="7"/>
        <v>0</v>
      </c>
      <c r="J68" s="83">
        <f>I68+H68</f>
        <v>500</v>
      </c>
      <c r="L68" s="25"/>
    </row>
    <row r="69" spans="1:12" x14ac:dyDescent="0.25">
      <c r="A69" s="1"/>
      <c r="B69" s="87"/>
      <c r="C69" s="6"/>
      <c r="D69" s="7">
        <v>3319</v>
      </c>
      <c r="E69" s="7">
        <v>5321</v>
      </c>
      <c r="F69" s="76" t="s">
        <v>31</v>
      </c>
      <c r="G69" s="68">
        <v>500</v>
      </c>
      <c r="H69" s="12">
        <v>500</v>
      </c>
      <c r="I69" s="81">
        <v>0</v>
      </c>
      <c r="J69" s="111">
        <f t="shared" si="0"/>
        <v>500</v>
      </c>
      <c r="L69" s="22"/>
    </row>
    <row r="70" spans="1:12" x14ac:dyDescent="0.25">
      <c r="A70" s="8" t="s">
        <v>4</v>
      </c>
      <c r="B70" s="86" t="s">
        <v>32</v>
      </c>
      <c r="C70" s="9" t="s">
        <v>8</v>
      </c>
      <c r="D70" s="10" t="s">
        <v>5</v>
      </c>
      <c r="E70" s="10" t="s">
        <v>5</v>
      </c>
      <c r="F70" s="75" t="s">
        <v>33</v>
      </c>
      <c r="G70" s="67">
        <f>G71</f>
        <v>200</v>
      </c>
      <c r="H70" s="11">
        <f t="shared" ref="H70:I70" si="8">H71</f>
        <v>200</v>
      </c>
      <c r="I70" s="11">
        <f t="shared" si="8"/>
        <v>0</v>
      </c>
      <c r="J70" s="83">
        <f>I70+H70</f>
        <v>200</v>
      </c>
      <c r="L70" s="25"/>
    </row>
    <row r="71" spans="1:12" x14ac:dyDescent="0.25">
      <c r="A71" s="1"/>
      <c r="B71" s="87"/>
      <c r="C71" s="6"/>
      <c r="D71" s="7">
        <v>3900</v>
      </c>
      <c r="E71" s="7">
        <v>5213</v>
      </c>
      <c r="F71" s="76" t="s">
        <v>34</v>
      </c>
      <c r="G71" s="68">
        <v>200</v>
      </c>
      <c r="H71" s="12">
        <v>200</v>
      </c>
      <c r="I71" s="81">
        <v>0</v>
      </c>
      <c r="J71" s="111">
        <f t="shared" si="0"/>
        <v>200</v>
      </c>
      <c r="L71" s="22"/>
    </row>
    <row r="72" spans="1:12" x14ac:dyDescent="0.25">
      <c r="A72" s="8" t="s">
        <v>4</v>
      </c>
      <c r="B72" s="86" t="s">
        <v>35</v>
      </c>
      <c r="C72" s="9" t="s">
        <v>8</v>
      </c>
      <c r="D72" s="10" t="s">
        <v>5</v>
      </c>
      <c r="E72" s="10" t="s">
        <v>5</v>
      </c>
      <c r="F72" s="82" t="s">
        <v>36</v>
      </c>
      <c r="G72" s="67">
        <f>G73</f>
        <v>200</v>
      </c>
      <c r="H72" s="11">
        <f t="shared" ref="H72:I72" si="9">H73</f>
        <v>200</v>
      </c>
      <c r="I72" s="11">
        <f t="shared" si="9"/>
        <v>0</v>
      </c>
      <c r="J72" s="83">
        <f>I72+H72</f>
        <v>200</v>
      </c>
      <c r="L72" s="25"/>
    </row>
    <row r="73" spans="1:12" x14ac:dyDescent="0.25">
      <c r="A73" s="1"/>
      <c r="B73" s="87"/>
      <c r="C73" s="6"/>
      <c r="D73" s="7">
        <v>3900</v>
      </c>
      <c r="E73" s="7">
        <v>5222</v>
      </c>
      <c r="F73" s="76" t="s">
        <v>22</v>
      </c>
      <c r="G73" s="68">
        <v>200</v>
      </c>
      <c r="H73" s="12">
        <v>200</v>
      </c>
      <c r="I73" s="81">
        <v>0</v>
      </c>
      <c r="J73" s="111">
        <f t="shared" si="0"/>
        <v>200</v>
      </c>
      <c r="L73" s="22"/>
    </row>
    <row r="74" spans="1:12" x14ac:dyDescent="0.25">
      <c r="A74" s="8" t="s">
        <v>4</v>
      </c>
      <c r="B74" s="86" t="s">
        <v>37</v>
      </c>
      <c r="C74" s="9" t="s">
        <v>8</v>
      </c>
      <c r="D74" s="10" t="s">
        <v>5</v>
      </c>
      <c r="E74" s="10" t="s">
        <v>5</v>
      </c>
      <c r="F74" s="75" t="s">
        <v>38</v>
      </c>
      <c r="G74" s="67">
        <f>G75</f>
        <v>50</v>
      </c>
      <c r="H74" s="11">
        <f t="shared" ref="H74:I74" si="10">H75</f>
        <v>50</v>
      </c>
      <c r="I74" s="11">
        <f t="shared" si="10"/>
        <v>0</v>
      </c>
      <c r="J74" s="83">
        <f>I74+H74</f>
        <v>50</v>
      </c>
      <c r="L74" s="25"/>
    </row>
    <row r="75" spans="1:12" x14ac:dyDescent="0.25">
      <c r="A75" s="1"/>
      <c r="B75" s="87"/>
      <c r="C75" s="6"/>
      <c r="D75" s="7">
        <v>3900</v>
      </c>
      <c r="E75" s="7">
        <v>5221</v>
      </c>
      <c r="F75" s="76" t="s">
        <v>39</v>
      </c>
      <c r="G75" s="68">
        <v>50</v>
      </c>
      <c r="H75" s="12">
        <v>50</v>
      </c>
      <c r="I75" s="81">
        <v>0</v>
      </c>
      <c r="J75" s="111">
        <f t="shared" si="0"/>
        <v>50</v>
      </c>
      <c r="L75" s="22"/>
    </row>
    <row r="76" spans="1:12" x14ac:dyDescent="0.25">
      <c r="A76" s="8" t="s">
        <v>4</v>
      </c>
      <c r="B76" s="86" t="s">
        <v>40</v>
      </c>
      <c r="C76" s="9" t="s">
        <v>41</v>
      </c>
      <c r="D76" s="10" t="s">
        <v>5</v>
      </c>
      <c r="E76" s="10" t="s">
        <v>5</v>
      </c>
      <c r="F76" s="75" t="s">
        <v>42</v>
      </c>
      <c r="G76" s="67">
        <f>G77</f>
        <v>100</v>
      </c>
      <c r="H76" s="11">
        <f t="shared" ref="H76:I76" si="11">H77</f>
        <v>100</v>
      </c>
      <c r="I76" s="11">
        <f t="shared" si="11"/>
        <v>0</v>
      </c>
      <c r="J76" s="83">
        <f>I76+H76</f>
        <v>100</v>
      </c>
      <c r="L76" s="25"/>
    </row>
    <row r="77" spans="1:12" x14ac:dyDescent="0.25">
      <c r="A77" s="1"/>
      <c r="B77" s="87"/>
      <c r="C77" s="6"/>
      <c r="D77" s="7">
        <v>3900</v>
      </c>
      <c r="E77" s="7">
        <v>5339</v>
      </c>
      <c r="F77" s="76" t="s">
        <v>43</v>
      </c>
      <c r="G77" s="68">
        <v>100</v>
      </c>
      <c r="H77" s="12">
        <v>100</v>
      </c>
      <c r="I77" s="81">
        <v>0</v>
      </c>
      <c r="J77" s="111">
        <f t="shared" si="0"/>
        <v>100</v>
      </c>
      <c r="L77" s="22"/>
    </row>
    <row r="78" spans="1:12" x14ac:dyDescent="0.25">
      <c r="A78" s="8" t="s">
        <v>4</v>
      </c>
      <c r="B78" s="86" t="s">
        <v>44</v>
      </c>
      <c r="C78" s="9" t="s">
        <v>8</v>
      </c>
      <c r="D78" s="10" t="s">
        <v>5</v>
      </c>
      <c r="E78" s="10" t="s">
        <v>5</v>
      </c>
      <c r="F78" s="75" t="s">
        <v>45</v>
      </c>
      <c r="G78" s="67">
        <f>G79</f>
        <v>50</v>
      </c>
      <c r="H78" s="11">
        <f t="shared" ref="H78:I78" si="12">H79</f>
        <v>50</v>
      </c>
      <c r="I78" s="11">
        <f t="shared" si="12"/>
        <v>0</v>
      </c>
      <c r="J78" s="83">
        <f>I78+H78</f>
        <v>50</v>
      </c>
      <c r="L78" s="26"/>
    </row>
    <row r="79" spans="1:12" x14ac:dyDescent="0.25">
      <c r="A79" s="1"/>
      <c r="B79" s="87" t="s">
        <v>46</v>
      </c>
      <c r="C79" s="6"/>
      <c r="D79" s="7">
        <v>5399</v>
      </c>
      <c r="E79" s="7">
        <v>5323</v>
      </c>
      <c r="F79" s="76" t="s">
        <v>47</v>
      </c>
      <c r="G79" s="68">
        <v>50</v>
      </c>
      <c r="H79" s="12">
        <v>50</v>
      </c>
      <c r="I79" s="81">
        <v>0</v>
      </c>
      <c r="J79" s="111">
        <f t="shared" si="0"/>
        <v>50</v>
      </c>
      <c r="L79" s="22"/>
    </row>
    <row r="80" spans="1:12" ht="22.5" x14ac:dyDescent="0.25">
      <c r="A80" s="8" t="s">
        <v>4</v>
      </c>
      <c r="B80" s="86" t="s">
        <v>48</v>
      </c>
      <c r="C80" s="9" t="s">
        <v>8</v>
      </c>
      <c r="D80" s="10" t="s">
        <v>5</v>
      </c>
      <c r="E80" s="10" t="s">
        <v>5</v>
      </c>
      <c r="F80" s="75" t="s">
        <v>49</v>
      </c>
      <c r="G80" s="67">
        <f>G81</f>
        <v>7500</v>
      </c>
      <c r="H80" s="11">
        <f t="shared" ref="H80:I80" si="13">H81</f>
        <v>7500</v>
      </c>
      <c r="I80" s="11">
        <f t="shared" si="13"/>
        <v>0</v>
      </c>
      <c r="J80" s="83">
        <f>I80+H80</f>
        <v>7500</v>
      </c>
      <c r="L80" s="25"/>
    </row>
    <row r="81" spans="1:12" ht="15" thickBot="1" x14ac:dyDescent="0.3">
      <c r="A81" s="13"/>
      <c r="B81" s="88"/>
      <c r="C81" s="14"/>
      <c r="D81" s="15">
        <v>5512</v>
      </c>
      <c r="E81" s="15">
        <v>6901</v>
      </c>
      <c r="F81" s="78" t="s">
        <v>50</v>
      </c>
      <c r="G81" s="69">
        <v>7500</v>
      </c>
      <c r="H81" s="16">
        <v>7500</v>
      </c>
      <c r="I81" s="84">
        <v>0</v>
      </c>
      <c r="J81" s="116">
        <f t="shared" si="0"/>
        <v>7500</v>
      </c>
      <c r="L81" s="22"/>
    </row>
    <row r="82" spans="1:12" x14ac:dyDescent="0.25">
      <c r="L82" s="95"/>
    </row>
  </sheetData>
  <mergeCells count="5">
    <mergeCell ref="B7:C7"/>
    <mergeCell ref="B6:C6"/>
    <mergeCell ref="A2:J2"/>
    <mergeCell ref="A3:J3"/>
    <mergeCell ref="A4:J4"/>
  </mergeCells>
  <conditionalFormatting sqref="A7:J34 A53:J81 A35:G52 I35:J52">
    <cfRule type="expression" dxfId="1" priority="2">
      <formula>$I7&lt;&gt;0</formula>
    </cfRule>
  </conditionalFormatting>
  <conditionalFormatting sqref="H35:H52">
    <cfRule type="expression" dxfId="0" priority="1">
      <formula>$I35&lt;&gt;0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5" fitToHeight="2" orientation="portrait" horizontalDpi="300" verticalDpi="300" r:id="rId1"/>
  <ignoredErrors>
    <ignoredError sqref="B8:C52 B56:C81 B53:C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PaV</vt:lpstr>
      <vt:lpstr>ZR-RO_111_18</vt:lpstr>
      <vt:lpstr>'ZR-RO_111_18'!Oblast_tisku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Vejvodová Kateřina</dc:creator>
  <cp:lastModifiedBy>Hudcová Veronika</cp:lastModifiedBy>
  <cp:lastPrinted>2018-03-28T06:42:21Z</cp:lastPrinted>
  <dcterms:created xsi:type="dcterms:W3CDTF">2018-01-03T07:23:47Z</dcterms:created>
  <dcterms:modified xsi:type="dcterms:W3CDTF">2018-03-28T06:42:43Z</dcterms:modified>
</cp:coreProperties>
</file>