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24915" windowHeight="11895"/>
  </bookViews>
  <sheets>
    <sheet name="ZR-RO_1151_18_MA21" sheetId="1" r:id="rId1"/>
    <sheet name="List1" sheetId="2" r:id="rId2"/>
  </sheets>
  <definedNames>
    <definedName name="_xlnm.Print_Titles" localSheetId="0">'ZR-RO_1151_18_MA21'!$1:$8</definedName>
  </definedNames>
  <calcPr calcId="145621"/>
</workbook>
</file>

<file path=xl/calcChain.xml><?xml version="1.0" encoding="utf-8"?>
<calcChain xmlns="http://schemas.openxmlformats.org/spreadsheetml/2006/main">
  <c r="I10" i="1" l="1"/>
  <c r="I12" i="1" l="1"/>
  <c r="I11" i="1"/>
  <c r="H11" i="1"/>
  <c r="H12" i="1"/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44" i="2" s="1"/>
  <c r="E29" i="2"/>
  <c r="E28" i="2"/>
  <c r="E27" i="2"/>
  <c r="E23" i="2"/>
  <c r="E22" i="2"/>
  <c r="E21" i="2"/>
  <c r="D20" i="2"/>
  <c r="C20" i="2"/>
  <c r="E20" i="2" s="1"/>
  <c r="E18" i="2"/>
  <c r="E17" i="2"/>
  <c r="E16" i="2"/>
  <c r="E15" i="2"/>
  <c r="E14" i="2"/>
  <c r="D14" i="2"/>
  <c r="C14" i="2"/>
  <c r="E13" i="2"/>
  <c r="E12" i="2"/>
  <c r="E11" i="2"/>
  <c r="E10" i="2"/>
  <c r="E9" i="2"/>
  <c r="E8" i="2"/>
  <c r="D8" i="2"/>
  <c r="C8" i="2"/>
  <c r="D7" i="2"/>
  <c r="C7" i="2"/>
  <c r="E7" i="2" s="1"/>
  <c r="E6" i="2"/>
  <c r="E5" i="2"/>
  <c r="E4" i="2"/>
  <c r="D3" i="2"/>
  <c r="D19" i="2" s="1"/>
  <c r="D24" i="2" s="1"/>
  <c r="C3" i="2"/>
  <c r="E3" i="2" s="1"/>
  <c r="C19" i="2" l="1"/>
  <c r="E19" i="2" s="1"/>
  <c r="C24" i="2"/>
  <c r="E24" i="2" s="1"/>
  <c r="I9" i="1"/>
  <c r="I42" i="1"/>
  <c r="I41" i="1"/>
  <c r="I40" i="1"/>
  <c r="I38" i="1"/>
  <c r="I37" i="1"/>
  <c r="I36" i="1"/>
  <c r="I34" i="1"/>
  <c r="I33" i="1"/>
  <c r="I32" i="1"/>
  <c r="I30" i="1"/>
  <c r="I29" i="1"/>
  <c r="I28" i="1"/>
  <c r="I26" i="1"/>
  <c r="I25" i="1"/>
  <c r="I24" i="1"/>
  <c r="I22" i="1"/>
  <c r="I21" i="1"/>
  <c r="I20" i="1"/>
  <c r="I18" i="1"/>
  <c r="I17" i="1"/>
  <c r="I16" i="1"/>
  <c r="I15" i="1"/>
  <c r="H15" i="1"/>
  <c r="H13" i="1"/>
  <c r="H41" i="1"/>
  <c r="H39" i="1"/>
  <c r="I39" i="1" s="1"/>
  <c r="H37" i="1"/>
  <c r="H35" i="1"/>
  <c r="I35" i="1" s="1"/>
  <c r="H33" i="1"/>
  <c r="H31" i="1"/>
  <c r="I31" i="1" s="1"/>
  <c r="H29" i="1"/>
  <c r="H27" i="1"/>
  <c r="I27" i="1" s="1"/>
  <c r="H25" i="1"/>
  <c r="H23" i="1"/>
  <c r="I23" i="1" s="1"/>
  <c r="H21" i="1"/>
  <c r="H19" i="1"/>
  <c r="I19" i="1" s="1"/>
  <c r="H17" i="1"/>
  <c r="G10" i="1" l="1"/>
  <c r="I14" i="1" l="1"/>
  <c r="I13" i="1"/>
  <c r="H10" i="1" l="1"/>
</calcChain>
</file>

<file path=xl/sharedStrings.xml><?xml version="1.0" encoding="utf-8"?>
<sst xmlns="http://schemas.openxmlformats.org/spreadsheetml/2006/main" count="216" uniqueCount="130">
  <si>
    <t>Odbor regionálního rozvoje a evropských projektů</t>
  </si>
  <si>
    <t>926 02 - Dotační fond</t>
  </si>
  <si>
    <t>tis.Kč</t>
  </si>
  <si>
    <t>uk.</t>
  </si>
  <si>
    <t>č.a.</t>
  </si>
  <si>
    <t>§</t>
  </si>
  <si>
    <t>pol.</t>
  </si>
  <si>
    <t>926 02 - D O T A Č N Í   F O N D</t>
  </si>
  <si>
    <t>UR I. 2018</t>
  </si>
  <si>
    <t>UR II. 2018</t>
  </si>
  <si>
    <t>SU</t>
  </si>
  <si>
    <t xml:space="preserve">Programy resortu hospodářského a regionálního rozvoje, evropských projektů a rozvoje venkova </t>
  </si>
  <si>
    <t>0000</t>
  </si>
  <si>
    <t>x</t>
  </si>
  <si>
    <t>nespecifikované rezervy</t>
  </si>
  <si>
    <t>neinvestiční transfery spolkům</t>
  </si>
  <si>
    <t>Program 2.6.</t>
  </si>
  <si>
    <t>Podpora místní Agendy 21</t>
  </si>
  <si>
    <t>2060000</t>
  </si>
  <si>
    <t>neinvestiční transfery obcím</t>
  </si>
  <si>
    <t>Město Turnov - Zdravé město Turnov</t>
  </si>
  <si>
    <t>Matice děkanství Železnobrodského - Společnost pro 21.století</t>
  </si>
  <si>
    <t>5004</t>
  </si>
  <si>
    <t>5008</t>
  </si>
  <si>
    <t>5425</t>
  </si>
  <si>
    <t>2480</t>
  </si>
  <si>
    <t>2060042</t>
  </si>
  <si>
    <t>2060043</t>
  </si>
  <si>
    <t>2060044</t>
  </si>
  <si>
    <t>2060045</t>
  </si>
  <si>
    <t>2060046</t>
  </si>
  <si>
    <t>2060047</t>
  </si>
  <si>
    <t>2060048</t>
  </si>
  <si>
    <t>2060049</t>
  </si>
  <si>
    <t>2060050</t>
  </si>
  <si>
    <t>2060051</t>
  </si>
  <si>
    <t>2060052</t>
  </si>
  <si>
    <t>2060053</t>
  </si>
  <si>
    <t>2060054</t>
  </si>
  <si>
    <t>2060055</t>
  </si>
  <si>
    <t>2060056</t>
  </si>
  <si>
    <t>Semínko země z.s.. - Víme, s čím si hrajeme?  2018/2019</t>
  </si>
  <si>
    <t>Středisko volného času Sluníčko Lomnice - Poznejme se více</t>
  </si>
  <si>
    <t>Asociace nestátních neziskových organizací Libereckého kraje - ANNOLK -Zdravá občanská společnost a ekonomika pro 21. spoletí</t>
  </si>
  <si>
    <t>Město Jilemnice - Den Země a Evropský týden mobility v Jilemnici</t>
  </si>
  <si>
    <t>ZO ČSOP Armillaria -MA21 v Liberci a LK - zeleň a veřejnost</t>
  </si>
  <si>
    <t>Klára pomáhá z. s.- Komplexní podpora pečujících</t>
  </si>
  <si>
    <t>Obec Jeřmanice - den země Jeřmanice</t>
  </si>
  <si>
    <t>Obec Rynoltice - Tvorba vize komunity obce Rynoltice a Den Země 2018</t>
  </si>
  <si>
    <t>Svazek Obci Novoborska  - Zviditelnění nabídky sociálních služeb pro lepší sociální prostředí obyvatel Novoborska</t>
  </si>
  <si>
    <t>Centrum Generace Jablonec z.s. - Rodina offline 2018</t>
  </si>
  <si>
    <t>Obec Višńová - Naše náves</t>
  </si>
  <si>
    <t>ZŠ Lesní Liberec - Dovednosti člena školního parlamentu III.</t>
  </si>
  <si>
    <t>Klub přátel a sponzorů Domu dětí a mládeže, z.s. - Zapojme se!</t>
  </si>
  <si>
    <t>2053</t>
  </si>
  <si>
    <t>4104</t>
  </si>
  <si>
    <t>2045</t>
  </si>
  <si>
    <t>2026</t>
  </si>
  <si>
    <t>Změna rozpočtu - rozpočtové opatření č. 115/18</t>
  </si>
  <si>
    <t>ZR-RO č.115/18</t>
  </si>
  <si>
    <t>ostatní neinvestiční transfery veřejným rozpočtům územní úrovně</t>
  </si>
  <si>
    <t>Příloha č. 2 k ZR-RO č. 115/18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</si>
  <si>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</si>
  <si>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</si>
  <si>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</si>
  <si>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</si>
  <si>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</si>
  <si>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</si>
  <si>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</si>
  <si>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</si>
  <si>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</si>
  <si>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</si>
  <si>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</si>
  <si>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</si>
  <si>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</si>
  <si>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</si>
  <si>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</si>
  <si>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</si>
  <si>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</si>
  <si>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</si>
  <si>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</si>
  <si>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</si>
  <si>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</si>
  <si>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</si>
  <si>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</si>
  <si>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</si>
  <si>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</si>
  <si>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</si>
  <si>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</si>
  <si>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</si>
  <si>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</si>
  <si>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</si>
  <si>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</si>
  <si>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</si>
  <si>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</si>
  <si>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</si>
  <si>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</si>
  <si>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</si>
  <si>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</si>
  <si>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</si>
  <si>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</si>
  <si>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</si>
  <si>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</si>
  <si>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</si>
  <si>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</si>
  <si>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</si>
  <si>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</si>
  <si>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</si>
  <si>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</si>
  <si>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</si>
  <si>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</si>
  <si>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</si>
  <si>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</si>
  <si>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</si>
  <si>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</si>
  <si>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</si>
  <si>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</si>
  <si>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</si>
  <si>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</si>
  <si>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</si>
  <si>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</si>
  <si>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</si>
  <si>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</si>
  <si>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</si>
  <si>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</si>
  <si>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</si>
  <si>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</si>
  <si>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</si>
  <si>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</si>
  <si>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115/18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</si>
</sst>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0" borderId="27" applyNumberFormat="0" applyFill="0" applyAlignment="0" applyProtection="0"/>
    <xf numFmtId="0" fontId="13" fillId="0" borderId="27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18" borderId="28" applyNumberFormat="0" applyAlignment="0" applyProtection="0"/>
    <xf numFmtId="0" fontId="15" fillId="18" borderId="28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1" fillId="20" borderId="32" applyNumberFormat="0" applyFont="0" applyAlignment="0" applyProtection="0"/>
    <xf numFmtId="0" fontId="11" fillId="20" borderId="32" applyNumberFormat="0" applyFont="0" applyAlignment="0" applyProtection="0"/>
    <xf numFmtId="0" fontId="22" fillId="0" borderId="33" applyNumberFormat="0" applyFill="0" applyAlignment="0" applyProtection="0"/>
    <xf numFmtId="0" fontId="22" fillId="0" borderId="33" applyNumberFormat="0" applyFill="0" applyAlignment="0" applyProtection="0"/>
    <xf numFmtId="0" fontId="23" fillId="21" borderId="0">
      <alignment horizontal="left" vertical="center"/>
    </xf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9" borderId="34" applyNumberFormat="0" applyAlignment="0" applyProtection="0"/>
    <xf numFmtId="0" fontId="26" fillId="9" borderId="34" applyNumberFormat="0" applyAlignment="0" applyProtection="0"/>
    <xf numFmtId="0" fontId="27" fillId="22" borderId="34" applyNumberFormat="0" applyAlignment="0" applyProtection="0"/>
    <xf numFmtId="0" fontId="27" fillId="22" borderId="34" applyNumberFormat="0" applyAlignment="0" applyProtection="0"/>
    <xf numFmtId="0" fontId="28" fillId="22" borderId="35" applyNumberFormat="0" applyAlignment="0" applyProtection="0"/>
    <xf numFmtId="0" fontId="28" fillId="22" borderId="35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31" fillId="0" borderId="0"/>
  </cellStyleXfs>
  <cellXfs count="111">
    <xf numFmtId="0" fontId="0" fillId="0" borderId="0" xfId="0"/>
    <xf numFmtId="0" fontId="2" fillId="0" borderId="0" xfId="1"/>
    <xf numFmtId="0" fontId="4" fillId="0" borderId="0" xfId="3"/>
    <xf numFmtId="0" fontId="4" fillId="0" borderId="0" xfId="4"/>
    <xf numFmtId="0" fontId="7" fillId="0" borderId="0" xfId="3" applyFont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9" fillId="0" borderId="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/>
    </xf>
    <xf numFmtId="164" fontId="4" fillId="0" borderId="0" xfId="3" applyNumberFormat="1"/>
    <xf numFmtId="0" fontId="8" fillId="2" borderId="7" xfId="3" applyFont="1" applyFill="1" applyBorder="1" applyAlignment="1">
      <alignment vertical="center" wrapText="1"/>
    </xf>
    <xf numFmtId="164" fontId="8" fillId="2" borderId="9" xfId="5" applyNumberFormat="1" applyFont="1" applyFill="1" applyBorder="1" applyAlignment="1">
      <alignment horizontal="right" vertical="center"/>
    </xf>
    <xf numFmtId="164" fontId="8" fillId="2" borderId="11" xfId="5" applyNumberFormat="1" applyFont="1" applyFill="1" applyBorder="1" applyAlignment="1">
      <alignment horizontal="right" vertical="center"/>
    </xf>
    <xf numFmtId="164" fontId="8" fillId="2" borderId="12" xfId="5" applyNumberFormat="1" applyFont="1" applyFill="1" applyBorder="1" applyAlignment="1">
      <alignment horizontal="right" vertical="center"/>
    </xf>
    <xf numFmtId="0" fontId="8" fillId="3" borderId="13" xfId="3" applyFont="1" applyFill="1" applyBorder="1" applyAlignment="1">
      <alignment horizontal="center" vertical="center"/>
    </xf>
    <xf numFmtId="0" fontId="8" fillId="3" borderId="11" xfId="3" applyFont="1" applyFill="1" applyBorder="1" applyAlignment="1">
      <alignment horizontal="left" vertical="center" wrapText="1"/>
    </xf>
    <xf numFmtId="164" fontId="8" fillId="3" borderId="9" xfId="3" applyNumberFormat="1" applyFont="1" applyFill="1" applyBorder="1"/>
    <xf numFmtId="0" fontId="8" fillId="0" borderId="14" xfId="3" applyFont="1" applyFill="1" applyBorder="1" applyAlignment="1">
      <alignment horizontal="center" wrapText="1"/>
    </xf>
    <xf numFmtId="49" fontId="8" fillId="0" borderId="15" xfId="3" applyNumberFormat="1" applyFont="1" applyFill="1" applyBorder="1" applyAlignment="1">
      <alignment horizontal="center" wrapText="1"/>
    </xf>
    <xf numFmtId="49" fontId="8" fillId="0" borderId="16" xfId="3" applyNumberFormat="1" applyFont="1" applyFill="1" applyBorder="1" applyAlignment="1">
      <alignment horizontal="center" wrapText="1"/>
    </xf>
    <xf numFmtId="0" fontId="8" fillId="0" borderId="17" xfId="3" applyFont="1" applyFill="1" applyBorder="1" applyAlignment="1">
      <alignment horizontal="center" wrapText="1"/>
    </xf>
    <xf numFmtId="0" fontId="8" fillId="0" borderId="15" xfId="3" applyFont="1" applyFill="1" applyBorder="1" applyAlignment="1">
      <alignment horizontal="center" wrapText="1"/>
    </xf>
    <xf numFmtId="164" fontId="8" fillId="0" borderId="17" xfId="3" applyNumberFormat="1" applyFont="1" applyFill="1" applyBorder="1" applyAlignment="1">
      <alignment wrapText="1"/>
    </xf>
    <xf numFmtId="164" fontId="8" fillId="0" borderId="6" xfId="3" applyNumberFormat="1" applyFont="1" applyFill="1" applyBorder="1" applyAlignment="1">
      <alignment wrapText="1"/>
    </xf>
    <xf numFmtId="0" fontId="4" fillId="0" borderId="0" xfId="3" applyFill="1"/>
    <xf numFmtId="0" fontId="10" fillId="0" borderId="18" xfId="3" applyFont="1" applyFill="1" applyBorder="1" applyAlignment="1">
      <alignment horizontal="center"/>
    </xf>
    <xf numFmtId="49" fontId="10" fillId="0" borderId="19" xfId="3" applyNumberFormat="1" applyFont="1" applyFill="1" applyBorder="1" applyAlignment="1">
      <alignment horizontal="center"/>
    </xf>
    <xf numFmtId="0" fontId="4" fillId="0" borderId="20" xfId="3" applyFont="1" applyFill="1" applyBorder="1"/>
    <xf numFmtId="0" fontId="10" fillId="0" borderId="21" xfId="3" applyFont="1" applyFill="1" applyBorder="1" applyAlignment="1">
      <alignment horizontal="center"/>
    </xf>
    <xf numFmtId="0" fontId="10" fillId="0" borderId="19" xfId="3" applyFont="1" applyFill="1" applyBorder="1" applyAlignment="1">
      <alignment horizontal="center"/>
    </xf>
    <xf numFmtId="164" fontId="10" fillId="0" borderId="21" xfId="3" applyNumberFormat="1" applyFont="1" applyFill="1" applyBorder="1"/>
    <xf numFmtId="164" fontId="10" fillId="0" borderId="23" xfId="3" applyNumberFormat="1" applyFont="1" applyFill="1" applyBorder="1"/>
    <xf numFmtId="164" fontId="8" fillId="3" borderId="8" xfId="3" applyNumberFormat="1" applyFont="1" applyFill="1" applyBorder="1"/>
    <xf numFmtId="164" fontId="8" fillId="3" borderId="24" xfId="3" applyNumberFormat="1" applyFont="1" applyFill="1" applyBorder="1"/>
    <xf numFmtId="0" fontId="10" fillId="0" borderId="22" xfId="3" applyFont="1" applyFill="1" applyBorder="1" applyAlignment="1">
      <alignment horizontal="center"/>
    </xf>
    <xf numFmtId="0" fontId="8" fillId="0" borderId="17" xfId="3" applyFont="1" applyFill="1" applyBorder="1" applyAlignment="1">
      <alignment horizontal="center"/>
    </xf>
    <xf numFmtId="164" fontId="8" fillId="0" borderId="17" xfId="3" applyNumberFormat="1" applyFont="1" applyFill="1" applyBorder="1" applyAlignment="1">
      <alignment horizontal="right" wrapText="1"/>
    </xf>
    <xf numFmtId="164" fontId="10" fillId="0" borderId="21" xfId="3" applyNumberFormat="1" applyFont="1" applyFill="1" applyBorder="1" applyAlignment="1">
      <alignment horizontal="right"/>
    </xf>
    <xf numFmtId="4" fontId="4" fillId="0" borderId="0" xfId="3" applyNumberFormat="1"/>
    <xf numFmtId="0" fontId="10" fillId="0" borderId="23" xfId="3" applyFont="1" applyFill="1" applyBorder="1" applyAlignment="1">
      <alignment horizontal="center"/>
    </xf>
    <xf numFmtId="0" fontId="8" fillId="0" borderId="25" xfId="3" applyFont="1" applyFill="1" applyBorder="1" applyAlignment="1">
      <alignment horizontal="center"/>
    </xf>
    <xf numFmtId="49" fontId="8" fillId="0" borderId="37" xfId="3" applyNumberFormat="1" applyFont="1" applyFill="1" applyBorder="1" applyAlignment="1">
      <alignment horizontal="left" wrapText="1"/>
    </xf>
    <xf numFmtId="0" fontId="10" fillId="0" borderId="38" xfId="3" applyFont="1" applyFill="1" applyBorder="1" applyAlignment="1">
      <alignment horizontal="left" wrapText="1"/>
    </xf>
    <xf numFmtId="4" fontId="10" fillId="0" borderId="36" xfId="3" applyNumberFormat="1" applyFont="1" applyFill="1" applyBorder="1"/>
    <xf numFmtId="164" fontId="10" fillId="0" borderId="36" xfId="3" applyNumberFormat="1" applyFont="1" applyFill="1" applyBorder="1" applyAlignment="1">
      <alignment horizontal="right"/>
    </xf>
    <xf numFmtId="164" fontId="10" fillId="0" borderId="22" xfId="3" applyNumberFormat="1" applyFont="1" applyFill="1" applyBorder="1" applyAlignment="1">
      <alignment horizontal="right"/>
    </xf>
    <xf numFmtId="0" fontId="8" fillId="0" borderId="15" xfId="3" applyFont="1" applyFill="1" applyBorder="1" applyAlignment="1">
      <alignment horizontal="left" wrapText="1"/>
    </xf>
    <xf numFmtId="0" fontId="10" fillId="0" borderId="26" xfId="3" applyFont="1" applyFill="1" applyBorder="1" applyAlignment="1">
      <alignment horizontal="left"/>
    </xf>
    <xf numFmtId="4" fontId="10" fillId="0" borderId="22" xfId="3" applyNumberFormat="1" applyFont="1" applyFill="1" applyBorder="1"/>
    <xf numFmtId="0" fontId="30" fillId="0" borderId="0" xfId="3" applyFont="1"/>
    <xf numFmtId="0" fontId="30" fillId="0" borderId="0" xfId="3" applyFont="1" applyFill="1"/>
    <xf numFmtId="4" fontId="8" fillId="0" borderId="17" xfId="3" applyNumberFormat="1" applyFont="1" applyFill="1" applyBorder="1"/>
    <xf numFmtId="164" fontId="8" fillId="0" borderId="25" xfId="3" applyNumberFormat="1" applyFont="1" applyFill="1" applyBorder="1"/>
    <xf numFmtId="164" fontId="8" fillId="0" borderId="17" xfId="3" applyNumberFormat="1" applyFont="1" applyFill="1" applyBorder="1" applyAlignment="1">
      <alignment horizontal="right"/>
    </xf>
    <xf numFmtId="4" fontId="8" fillId="0" borderId="36" xfId="3" applyNumberFormat="1" applyFont="1" applyFill="1" applyBorder="1"/>
    <xf numFmtId="164" fontId="8" fillId="0" borderId="36" xfId="3" applyNumberFormat="1" applyFont="1" applyFill="1" applyBorder="1" applyAlignment="1">
      <alignment horizontal="right"/>
    </xf>
    <xf numFmtId="0" fontId="33" fillId="0" borderId="0" xfId="0" applyFont="1" applyFill="1"/>
    <xf numFmtId="0" fontId="33" fillId="0" borderId="0" xfId="0" applyFont="1" applyFill="1" applyAlignment="1">
      <alignment horizontal="right"/>
    </xf>
    <xf numFmtId="0" fontId="34" fillId="27" borderId="7" xfId="0" applyFont="1" applyFill="1" applyBorder="1" applyAlignment="1">
      <alignment horizontal="center" vertical="center" wrapText="1"/>
    </xf>
    <xf numFmtId="0" fontId="34" fillId="27" borderId="11" xfId="0" applyFont="1" applyFill="1" applyBorder="1" applyAlignment="1">
      <alignment horizontal="center" vertical="center" wrapText="1"/>
    </xf>
    <xf numFmtId="0" fontId="34" fillId="27" borderId="24" xfId="0" applyFont="1" applyFill="1" applyBorder="1" applyAlignment="1">
      <alignment horizontal="center" vertical="center" wrapText="1"/>
    </xf>
    <xf numFmtId="0" fontId="35" fillId="0" borderId="40" xfId="0" applyFont="1" applyBorder="1" applyAlignment="1">
      <alignment vertical="center" wrapText="1"/>
    </xf>
    <xf numFmtId="0" fontId="35" fillId="0" borderId="41" xfId="0" applyFont="1" applyBorder="1" applyAlignment="1">
      <alignment horizontal="right" vertical="center" wrapText="1"/>
    </xf>
    <xf numFmtId="4" fontId="35" fillId="0" borderId="41" xfId="0" applyNumberFormat="1" applyFont="1" applyBorder="1" applyAlignment="1">
      <alignment horizontal="right" vertical="center" wrapText="1"/>
    </xf>
    <xf numFmtId="4" fontId="35" fillId="0" borderId="42" xfId="0" applyNumberFormat="1" applyFont="1" applyBorder="1" applyAlignment="1">
      <alignment horizontal="right" vertical="center" wrapText="1"/>
    </xf>
    <xf numFmtId="0" fontId="36" fillId="0" borderId="43" xfId="0" applyFont="1" applyBorder="1" applyAlignment="1">
      <alignment vertical="center" wrapText="1"/>
    </xf>
    <xf numFmtId="0" fontId="36" fillId="0" borderId="36" xfId="0" applyFont="1" applyBorder="1" applyAlignment="1">
      <alignment horizontal="right" vertical="center" wrapText="1"/>
    </xf>
    <xf numFmtId="4" fontId="36" fillId="0" borderId="36" xfId="0" applyNumberFormat="1" applyFont="1" applyBorder="1" applyAlignment="1">
      <alignment horizontal="right" vertical="center" wrapText="1"/>
    </xf>
    <xf numFmtId="4" fontId="36" fillId="0" borderId="41" xfId="0" applyNumberFormat="1" applyFont="1" applyBorder="1" applyAlignment="1">
      <alignment horizontal="right" vertical="center" wrapText="1"/>
    </xf>
    <xf numFmtId="4" fontId="36" fillId="0" borderId="44" xfId="0" applyNumberFormat="1" applyFont="1" applyBorder="1" applyAlignment="1">
      <alignment vertical="center" wrapText="1"/>
    </xf>
    <xf numFmtId="0" fontId="35" fillId="0" borderId="43" xfId="0" applyFont="1" applyBorder="1" applyAlignment="1">
      <alignment vertical="center" wrapText="1"/>
    </xf>
    <xf numFmtId="4" fontId="35" fillId="0" borderId="36" xfId="0" applyNumberFormat="1" applyFont="1" applyBorder="1" applyAlignment="1">
      <alignment horizontal="right" vertical="center" wrapText="1"/>
    </xf>
    <xf numFmtId="4" fontId="35" fillId="0" borderId="44" xfId="0" applyNumberFormat="1" applyFont="1" applyBorder="1" applyAlignment="1">
      <alignment horizontal="right" vertical="center" wrapText="1"/>
    </xf>
    <xf numFmtId="4" fontId="36" fillId="0" borderId="44" xfId="0" applyNumberFormat="1" applyFont="1" applyBorder="1" applyAlignment="1">
      <alignment horizontal="right" vertical="center" wrapText="1"/>
    </xf>
    <xf numFmtId="0" fontId="35" fillId="0" borderId="36" xfId="0" applyFont="1" applyBorder="1" applyAlignment="1">
      <alignment horizontal="right" vertical="center" wrapText="1"/>
    </xf>
    <xf numFmtId="0" fontId="36" fillId="0" borderId="45" xfId="0" applyFont="1" applyBorder="1" applyAlignment="1">
      <alignment vertical="center" wrapText="1"/>
    </xf>
    <xf numFmtId="0" fontId="36" fillId="0" borderId="46" xfId="0" applyFont="1" applyBorder="1" applyAlignment="1">
      <alignment horizontal="right" vertical="center" wrapText="1"/>
    </xf>
    <xf numFmtId="4" fontId="36" fillId="0" borderId="46" xfId="0" applyNumberFormat="1" applyFont="1" applyBorder="1" applyAlignment="1">
      <alignment horizontal="right" vertical="center" wrapText="1"/>
    </xf>
    <xf numFmtId="4" fontId="36" fillId="0" borderId="47" xfId="0" applyNumberFormat="1" applyFont="1" applyBorder="1" applyAlignment="1">
      <alignment horizontal="right" vertical="center" wrapText="1"/>
    </xf>
    <xf numFmtId="0" fontId="35" fillId="0" borderId="7" xfId="0" applyFont="1" applyBorder="1" applyAlignment="1">
      <alignment vertical="center" wrapText="1"/>
    </xf>
    <xf numFmtId="0" fontId="35" fillId="0" borderId="11" xfId="0" applyFont="1" applyBorder="1" applyAlignment="1">
      <alignment horizontal="right" vertical="center" wrapText="1"/>
    </xf>
    <xf numFmtId="4" fontId="35" fillId="0" borderId="11" xfId="0" applyNumberFormat="1" applyFont="1" applyBorder="1" applyAlignment="1">
      <alignment horizontal="right" vertical="center" wrapText="1"/>
    </xf>
    <xf numFmtId="4" fontId="35" fillId="0" borderId="24" xfId="0" applyNumberFormat="1" applyFont="1" applyBorder="1" applyAlignment="1">
      <alignment horizontal="right" vertical="center" wrapText="1"/>
    </xf>
    <xf numFmtId="0" fontId="33" fillId="0" borderId="0" xfId="0" applyFont="1" applyFill="1" applyBorder="1" applyAlignment="1">
      <alignment wrapText="1"/>
    </xf>
    <xf numFmtId="165" fontId="33" fillId="0" borderId="39" xfId="0" applyNumberFormat="1" applyFont="1" applyFill="1" applyBorder="1" applyAlignment="1">
      <alignment horizontal="right" wrapText="1"/>
    </xf>
    <xf numFmtId="0" fontId="36" fillId="0" borderId="40" xfId="0" applyFont="1" applyBorder="1" applyAlignment="1">
      <alignment horizontal="left" vertical="center" wrapText="1"/>
    </xf>
    <xf numFmtId="0" fontId="36" fillId="0" borderId="41" xfId="0" applyFont="1" applyBorder="1" applyAlignment="1">
      <alignment horizontal="right" vertical="center" wrapText="1"/>
    </xf>
    <xf numFmtId="4" fontId="36" fillId="0" borderId="42" xfId="0" applyNumberFormat="1" applyFont="1" applyBorder="1" applyAlignment="1">
      <alignment horizontal="right" vertical="center" wrapText="1"/>
    </xf>
    <xf numFmtId="0" fontId="36" fillId="0" borderId="43" xfId="0" applyFont="1" applyBorder="1" applyAlignment="1">
      <alignment horizontal="left" vertical="center" wrapText="1"/>
    </xf>
    <xf numFmtId="0" fontId="35" fillId="0" borderId="7" xfId="0" applyFont="1" applyBorder="1" applyAlignment="1">
      <alignment horizontal="left" vertical="center" wrapText="1"/>
    </xf>
    <xf numFmtId="4" fontId="0" fillId="0" borderId="0" xfId="0" applyNumberFormat="1"/>
    <xf numFmtId="0" fontId="32" fillId="27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36" fillId="0" borderId="36" xfId="0" applyNumberFormat="1" applyFont="1" applyBorder="1" applyAlignment="1">
      <alignment vertical="center" wrapText="1"/>
    </xf>
    <xf numFmtId="49" fontId="8" fillId="3" borderId="8" xfId="3" applyNumberFormat="1" applyFont="1" applyFill="1" applyBorder="1" applyAlignment="1">
      <alignment horizontal="left" vertical="center"/>
    </xf>
    <xf numFmtId="49" fontId="8" fillId="3" borderId="9" xfId="3" applyNumberFormat="1" applyFont="1" applyFill="1" applyBorder="1" applyAlignment="1">
      <alignment horizontal="left" vertical="center"/>
    </xf>
    <xf numFmtId="49" fontId="8" fillId="3" borderId="10" xfId="3" applyNumberFormat="1" applyFont="1" applyFill="1" applyBorder="1" applyAlignment="1">
      <alignment horizontal="left" vertical="center"/>
    </xf>
    <xf numFmtId="0" fontId="3" fillId="0" borderId="0" xfId="2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0" fontId="9" fillId="0" borderId="2" xfId="3" applyFont="1" applyBorder="1" applyAlignment="1">
      <alignment horizontal="center" vertical="center"/>
    </xf>
    <xf numFmtId="0" fontId="4" fillId="0" borderId="3" xfId="4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32" fillId="27" borderId="39" xfId="0" applyFont="1" applyFill="1" applyBorder="1" applyAlignment="1">
      <alignment horizontal="center"/>
    </xf>
  </cellXfs>
  <cellStyles count="112">
    <cellStyle name="20 % – Zvýraznění1 2" xfId="6"/>
    <cellStyle name="20 % – Zvýraznění1 3" xfId="7"/>
    <cellStyle name="20 % – Zvýraznění2 2" xfId="8"/>
    <cellStyle name="20 % – Zvýraznění2 3" xfId="9"/>
    <cellStyle name="20 % – Zvýraznění3 2" xfId="10"/>
    <cellStyle name="20 % – Zvýraznění3 3" xfId="11"/>
    <cellStyle name="20 % – Zvýraznění4 2" xfId="12"/>
    <cellStyle name="20 % – Zvýraznění4 3" xfId="13"/>
    <cellStyle name="20 % – Zvýraznění5 2" xfId="14"/>
    <cellStyle name="20 % – Zvýraznění5 3" xfId="15"/>
    <cellStyle name="20 % – Zvýraznění6 2" xfId="16"/>
    <cellStyle name="20 % – Zvýraznění6 3" xfId="17"/>
    <cellStyle name="40 % – Zvýraznění1 2" xfId="18"/>
    <cellStyle name="40 % – Zvýraznění1 3" xfId="19"/>
    <cellStyle name="40 % – Zvýraznění2 2" xfId="20"/>
    <cellStyle name="40 % – Zvýraznění2 3" xfId="21"/>
    <cellStyle name="40 % – Zvýraznění3 2" xfId="22"/>
    <cellStyle name="40 % – Zvýraznění3 3" xfId="23"/>
    <cellStyle name="40 % – Zvýraznění4 2" xfId="24"/>
    <cellStyle name="40 % – Zvýraznění4 3" xfId="25"/>
    <cellStyle name="40 % – Zvýraznění5 2" xfId="26"/>
    <cellStyle name="40 % – Zvýraznění5 3" xfId="27"/>
    <cellStyle name="40 % – Zvýraznění6 2" xfId="28"/>
    <cellStyle name="40 % – Zvýraznění6 3" xfId="29"/>
    <cellStyle name="60 % – Zvýraznění1 2" xfId="30"/>
    <cellStyle name="60 % – Zvýraznění1 3" xfId="31"/>
    <cellStyle name="60 % – Zvýraznění2 2" xfId="32"/>
    <cellStyle name="60 % – Zvýraznění2 3" xfId="33"/>
    <cellStyle name="60 % – Zvýraznění3 2" xfId="34"/>
    <cellStyle name="60 % – Zvýraznění3 3" xfId="35"/>
    <cellStyle name="60 % – Zvýraznění4 2" xfId="36"/>
    <cellStyle name="60 % – Zvýraznění4 3" xfId="37"/>
    <cellStyle name="60 % – Zvýraznění5 2" xfId="38"/>
    <cellStyle name="60 % – Zvýraznění5 3" xfId="39"/>
    <cellStyle name="60 % – Zvýraznění6 2" xfId="40"/>
    <cellStyle name="60 % – Zvýraznění6 3" xfId="41"/>
    <cellStyle name="Celkem 2" xfId="42"/>
    <cellStyle name="Celkem 3" xfId="43"/>
    <cellStyle name="Čárka 2" xfId="44"/>
    <cellStyle name="čárky 2" xfId="5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4"/>
    <cellStyle name="Normální 12" xfId="66"/>
    <cellStyle name="Normální 13" xfId="67"/>
    <cellStyle name="Normální 14" xfId="68"/>
    <cellStyle name="Normální 15" xfId="111"/>
    <cellStyle name="normální 2" xfId="69"/>
    <cellStyle name="normální 2 2" xfId="70"/>
    <cellStyle name="Normální 3" xfId="71"/>
    <cellStyle name="Normální 3 2" xfId="72"/>
    <cellStyle name="Normální 4" xfId="73"/>
    <cellStyle name="Normální 4 2" xfId="74"/>
    <cellStyle name="Normální 4 2 2" xfId="75"/>
    <cellStyle name="Normální 5" xfId="76"/>
    <cellStyle name="Normální 5 2" xfId="77"/>
    <cellStyle name="Normální 6" xfId="78"/>
    <cellStyle name="Normální 7" xfId="79"/>
    <cellStyle name="Normální 8" xfId="80"/>
    <cellStyle name="Normální 9" xfId="81"/>
    <cellStyle name="normální_2. Rozpočet 2007 - tabulky" xfId="1"/>
    <cellStyle name="normální_Rozpis výdajů 03 bez PO 2" xfId="3"/>
    <cellStyle name="normální_Rozpočet 2004 (ZK)" xfId="2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2"/>
  <sheetViews>
    <sheetView tabSelected="1" zoomScaleNormal="100" workbookViewId="0">
      <selection activeCell="K12" sqref="K12"/>
    </sheetView>
  </sheetViews>
  <sheetFormatPr defaultRowHeight="12.75" x14ac:dyDescent="0.2"/>
  <cols>
    <col min="1" max="1" width="3.140625" style="2" customWidth="1"/>
    <col min="2" max="2" width="7.140625" style="2" customWidth="1"/>
    <col min="3" max="5" width="4.7109375" style="2" customWidth="1"/>
    <col min="6" max="6" width="38.42578125" style="2" bestFit="1" customWidth="1"/>
    <col min="7" max="7" width="11" style="42" customWidth="1"/>
    <col min="8" max="8" width="10.28515625" style="2" customWidth="1"/>
    <col min="9" max="9" width="11.42578125" style="2" customWidth="1"/>
    <col min="10" max="10" width="10.7109375" style="2" customWidth="1"/>
    <col min="11" max="11" width="11.85546875" style="2" customWidth="1"/>
    <col min="12" max="16384" width="9.140625" style="2"/>
  </cols>
  <sheetData>
    <row r="1" spans="1:11" x14ac:dyDescent="0.2">
      <c r="A1" s="1"/>
      <c r="B1" s="1"/>
      <c r="C1" s="1"/>
      <c r="D1" s="1"/>
      <c r="E1" s="1"/>
      <c r="F1" s="101" t="s">
        <v>61</v>
      </c>
      <c r="G1" s="101"/>
      <c r="H1" s="101"/>
      <c r="I1" s="101"/>
    </row>
    <row r="2" spans="1:11" ht="18" x14ac:dyDescent="0.25">
      <c r="A2" s="102" t="s">
        <v>58</v>
      </c>
      <c r="B2" s="102"/>
      <c r="C2" s="102"/>
      <c r="D2" s="102"/>
      <c r="E2" s="102"/>
      <c r="F2" s="102"/>
      <c r="G2" s="102"/>
      <c r="H2" s="102"/>
      <c r="I2" s="102"/>
    </row>
    <row r="3" spans="1:11" x14ac:dyDescent="0.2">
      <c r="A3" s="1"/>
      <c r="B3" s="1"/>
      <c r="C3" s="1"/>
      <c r="D3" s="1"/>
      <c r="E3" s="1"/>
      <c r="F3" s="1"/>
      <c r="G3" s="1"/>
      <c r="H3" s="3"/>
      <c r="I3" s="3"/>
    </row>
    <row r="4" spans="1:11" ht="15.75" x14ac:dyDescent="0.25">
      <c r="A4" s="103" t="s">
        <v>0</v>
      </c>
      <c r="B4" s="103"/>
      <c r="C4" s="103"/>
      <c r="D4" s="103"/>
      <c r="E4" s="103"/>
      <c r="F4" s="103"/>
      <c r="G4" s="103"/>
      <c r="H4" s="103"/>
      <c r="I4" s="103"/>
    </row>
    <row r="5" spans="1:11" x14ac:dyDescent="0.2">
      <c r="A5" s="1"/>
      <c r="B5" s="1"/>
      <c r="C5" s="1"/>
      <c r="D5" s="1"/>
      <c r="E5" s="1"/>
      <c r="F5" s="1"/>
      <c r="G5" s="1"/>
      <c r="H5" s="3"/>
      <c r="I5" s="3"/>
    </row>
    <row r="6" spans="1:11" ht="15.75" x14ac:dyDescent="0.25">
      <c r="A6" s="104" t="s">
        <v>1</v>
      </c>
      <c r="B6" s="104"/>
      <c r="C6" s="104"/>
      <c r="D6" s="104"/>
      <c r="E6" s="104"/>
      <c r="F6" s="104"/>
      <c r="G6" s="104"/>
      <c r="H6" s="104"/>
      <c r="I6" s="104"/>
    </row>
    <row r="7" spans="1:11" ht="13.5" thickBot="1" x14ac:dyDescent="0.25">
      <c r="A7" s="4"/>
      <c r="B7" s="4"/>
      <c r="C7" s="4"/>
      <c r="D7" s="4"/>
      <c r="E7" s="4"/>
      <c r="F7" s="4"/>
      <c r="G7" s="5"/>
      <c r="H7" s="6"/>
      <c r="I7" s="6" t="s">
        <v>2</v>
      </c>
    </row>
    <row r="8" spans="1:11" ht="23.25" customHeight="1" thickBot="1" x14ac:dyDescent="0.25">
      <c r="A8" s="7" t="s">
        <v>3</v>
      </c>
      <c r="B8" s="105" t="s">
        <v>4</v>
      </c>
      <c r="C8" s="106"/>
      <c r="D8" s="8" t="s">
        <v>5</v>
      </c>
      <c r="E8" s="9" t="s">
        <v>6</v>
      </c>
      <c r="F8" s="8" t="s">
        <v>7</v>
      </c>
      <c r="G8" s="10" t="s">
        <v>8</v>
      </c>
      <c r="H8" s="11" t="s">
        <v>59</v>
      </c>
      <c r="I8" s="12" t="s">
        <v>9</v>
      </c>
      <c r="K8" s="13"/>
    </row>
    <row r="9" spans="1:11" ht="23.25" customHeight="1" thickBot="1" x14ac:dyDescent="0.25">
      <c r="A9" s="14" t="s">
        <v>10</v>
      </c>
      <c r="B9" s="107" t="s">
        <v>11</v>
      </c>
      <c r="C9" s="108"/>
      <c r="D9" s="108"/>
      <c r="E9" s="108"/>
      <c r="F9" s="109"/>
      <c r="G9" s="15">
        <v>43592.01511</v>
      </c>
      <c r="H9" s="16">
        <v>0</v>
      </c>
      <c r="I9" s="17">
        <f>G9+H9</f>
        <v>43592.01511</v>
      </c>
      <c r="K9" s="13"/>
    </row>
    <row r="10" spans="1:11" ht="13.5" thickBot="1" x14ac:dyDescent="0.25">
      <c r="A10" s="18" t="s">
        <v>10</v>
      </c>
      <c r="B10" s="98" t="s">
        <v>16</v>
      </c>
      <c r="C10" s="99"/>
      <c r="D10" s="99"/>
      <c r="E10" s="100"/>
      <c r="F10" s="19" t="s">
        <v>17</v>
      </c>
      <c r="G10" s="20">
        <f>G11</f>
        <v>1009.17925</v>
      </c>
      <c r="H10" s="36">
        <f>H11</f>
        <v>-1009.1689999999999</v>
      </c>
      <c r="I10" s="37">
        <f>G10+H10</f>
        <v>1.0250000000155524E-2</v>
      </c>
    </row>
    <row r="11" spans="1:11" x14ac:dyDescent="0.2">
      <c r="A11" s="21" t="s">
        <v>10</v>
      </c>
      <c r="B11" s="22" t="s">
        <v>18</v>
      </c>
      <c r="C11" s="23" t="s">
        <v>12</v>
      </c>
      <c r="D11" s="24" t="s">
        <v>13</v>
      </c>
      <c r="E11" s="25" t="s">
        <v>13</v>
      </c>
      <c r="F11" s="50" t="s">
        <v>17</v>
      </c>
      <c r="G11" s="26">
        <v>1009.17925</v>
      </c>
      <c r="H11" s="40">
        <f>H12</f>
        <v>-1009.1689999999999</v>
      </c>
      <c r="I11" s="27">
        <f>G11+H11</f>
        <v>1.0250000000155524E-2</v>
      </c>
      <c r="K11" s="28"/>
    </row>
    <row r="12" spans="1:11" ht="13.5" thickBot="1" x14ac:dyDescent="0.25">
      <c r="A12" s="29"/>
      <c r="B12" s="30"/>
      <c r="C12" s="31"/>
      <c r="D12" s="32">
        <v>3636</v>
      </c>
      <c r="E12" s="33">
        <v>5901</v>
      </c>
      <c r="F12" s="51" t="s">
        <v>14</v>
      </c>
      <c r="G12" s="34">
        <v>1009.17925</v>
      </c>
      <c r="H12" s="41">
        <f>-SUM(H14,H16,H18,H20,H22,H24,H26,H28,H30,H32,H34,H36,H38,H40,H42)</f>
        <v>-1009.1689999999999</v>
      </c>
      <c r="I12" s="35">
        <f>G12+H12</f>
        <v>1.0250000000155524E-2</v>
      </c>
      <c r="K12" s="28"/>
    </row>
    <row r="13" spans="1:11" ht="22.5" x14ac:dyDescent="0.2">
      <c r="A13" s="21" t="s">
        <v>10</v>
      </c>
      <c r="B13" s="22" t="s">
        <v>26</v>
      </c>
      <c r="C13" s="23" t="s">
        <v>12</v>
      </c>
      <c r="D13" s="39" t="s">
        <v>13</v>
      </c>
      <c r="E13" s="44" t="s">
        <v>13</v>
      </c>
      <c r="F13" s="45" t="s">
        <v>41</v>
      </c>
      <c r="G13" s="55">
        <v>0</v>
      </c>
      <c r="H13" s="57">
        <f>H14</f>
        <v>98.802999999999997</v>
      </c>
      <c r="I13" s="56">
        <f t="shared" ref="I13:I42" si="0">SUM(G13:H13)</f>
        <v>98.802999999999997</v>
      </c>
      <c r="K13" s="28"/>
    </row>
    <row r="14" spans="1:11" ht="13.5" thickBot="1" x14ac:dyDescent="0.25">
      <c r="A14" s="29"/>
      <c r="B14" s="30"/>
      <c r="C14" s="31"/>
      <c r="D14" s="38">
        <v>3636</v>
      </c>
      <c r="E14" s="43">
        <v>5222</v>
      </c>
      <c r="F14" s="46" t="s">
        <v>15</v>
      </c>
      <c r="G14" s="52">
        <v>0</v>
      </c>
      <c r="H14" s="49">
        <v>98.802999999999997</v>
      </c>
      <c r="I14" s="35">
        <f t="shared" si="0"/>
        <v>98.802999999999997</v>
      </c>
      <c r="K14" s="28"/>
    </row>
    <row r="15" spans="1:11" ht="22.5" x14ac:dyDescent="0.2">
      <c r="A15" s="21" t="s">
        <v>10</v>
      </c>
      <c r="B15" s="22" t="s">
        <v>27</v>
      </c>
      <c r="C15" s="23" t="s">
        <v>24</v>
      </c>
      <c r="D15" s="39" t="s">
        <v>13</v>
      </c>
      <c r="E15" s="44" t="s">
        <v>13</v>
      </c>
      <c r="F15" s="45" t="s">
        <v>42</v>
      </c>
      <c r="G15" s="55">
        <v>0</v>
      </c>
      <c r="H15" s="57">
        <f>H16</f>
        <v>31.803000000000001</v>
      </c>
      <c r="I15" s="56">
        <f t="shared" si="0"/>
        <v>31.803000000000001</v>
      </c>
      <c r="K15" s="28"/>
    </row>
    <row r="16" spans="1:11" ht="13.5" thickBot="1" x14ac:dyDescent="0.25">
      <c r="A16" s="29"/>
      <c r="B16" s="30"/>
      <c r="C16" s="31"/>
      <c r="D16" s="38">
        <v>3636</v>
      </c>
      <c r="E16" s="43">
        <v>5321</v>
      </c>
      <c r="F16" s="46" t="s">
        <v>19</v>
      </c>
      <c r="G16" s="52">
        <v>0</v>
      </c>
      <c r="H16" s="49">
        <v>31.803000000000001</v>
      </c>
      <c r="I16" s="35">
        <f t="shared" si="0"/>
        <v>31.803000000000001</v>
      </c>
      <c r="K16" s="28"/>
    </row>
    <row r="17" spans="1:11" s="53" customFormat="1" ht="33.75" x14ac:dyDescent="0.2">
      <c r="A17" s="21" t="s">
        <v>10</v>
      </c>
      <c r="B17" s="22" t="s">
        <v>28</v>
      </c>
      <c r="C17" s="23" t="s">
        <v>12</v>
      </c>
      <c r="D17" s="39" t="s">
        <v>13</v>
      </c>
      <c r="E17" s="44" t="s">
        <v>13</v>
      </c>
      <c r="F17" s="45" t="s">
        <v>43</v>
      </c>
      <c r="G17" s="55">
        <v>0</v>
      </c>
      <c r="H17" s="57">
        <f>H18</f>
        <v>80.703000000000003</v>
      </c>
      <c r="I17" s="56">
        <f t="shared" si="0"/>
        <v>80.703000000000003</v>
      </c>
      <c r="K17" s="54"/>
    </row>
    <row r="18" spans="1:11" ht="13.5" thickBot="1" x14ac:dyDescent="0.25">
      <c r="A18" s="29"/>
      <c r="B18" s="30"/>
      <c r="C18" s="31"/>
      <c r="D18" s="38">
        <v>3636</v>
      </c>
      <c r="E18" s="43">
        <v>5222</v>
      </c>
      <c r="F18" s="46" t="s">
        <v>15</v>
      </c>
      <c r="G18" s="52">
        <v>0</v>
      </c>
      <c r="H18" s="49">
        <v>80.703000000000003</v>
      </c>
      <c r="I18" s="35">
        <f t="shared" si="0"/>
        <v>80.703000000000003</v>
      </c>
      <c r="K18" s="28"/>
    </row>
    <row r="19" spans="1:11" ht="22.5" x14ac:dyDescent="0.2">
      <c r="A19" s="21" t="s">
        <v>10</v>
      </c>
      <c r="B19" s="22" t="s">
        <v>29</v>
      </c>
      <c r="C19" s="23" t="s">
        <v>12</v>
      </c>
      <c r="D19" s="39" t="s">
        <v>13</v>
      </c>
      <c r="E19" s="44" t="s">
        <v>13</v>
      </c>
      <c r="F19" s="45" t="s">
        <v>21</v>
      </c>
      <c r="G19" s="58">
        <v>0</v>
      </c>
      <c r="H19" s="59">
        <f>H20</f>
        <v>75.802999999999997</v>
      </c>
      <c r="I19" s="56">
        <f t="shared" si="0"/>
        <v>75.802999999999997</v>
      </c>
      <c r="K19" s="28"/>
    </row>
    <row r="20" spans="1:11" ht="13.5" thickBot="1" x14ac:dyDescent="0.25">
      <c r="A20" s="29"/>
      <c r="B20" s="30"/>
      <c r="C20" s="31"/>
      <c r="D20" s="38">
        <v>3636</v>
      </c>
      <c r="E20" s="43">
        <v>5222</v>
      </c>
      <c r="F20" s="46" t="s">
        <v>15</v>
      </c>
      <c r="G20" s="47">
        <v>0</v>
      </c>
      <c r="H20" s="48">
        <v>75.802999999999997</v>
      </c>
      <c r="I20" s="35">
        <f t="shared" si="0"/>
        <v>75.802999999999997</v>
      </c>
      <c r="K20" s="28"/>
    </row>
    <row r="21" spans="1:11" ht="22.5" x14ac:dyDescent="0.2">
      <c r="A21" s="21" t="s">
        <v>10</v>
      </c>
      <c r="B21" s="22" t="s">
        <v>30</v>
      </c>
      <c r="C21" s="23" t="s">
        <v>22</v>
      </c>
      <c r="D21" s="39" t="s">
        <v>13</v>
      </c>
      <c r="E21" s="44" t="s">
        <v>13</v>
      </c>
      <c r="F21" s="45" t="s">
        <v>44</v>
      </c>
      <c r="G21" s="55">
        <v>0</v>
      </c>
      <c r="H21" s="57">
        <f>H22</f>
        <v>52.353000000000002</v>
      </c>
      <c r="I21" s="56">
        <f t="shared" si="0"/>
        <v>52.353000000000002</v>
      </c>
      <c r="K21" s="28"/>
    </row>
    <row r="22" spans="1:11" ht="13.5" thickBot="1" x14ac:dyDescent="0.25">
      <c r="A22" s="29"/>
      <c r="B22" s="30"/>
      <c r="C22" s="31"/>
      <c r="D22" s="38">
        <v>3636</v>
      </c>
      <c r="E22" s="43">
        <v>5321</v>
      </c>
      <c r="F22" s="46" t="s">
        <v>19</v>
      </c>
      <c r="G22" s="52">
        <v>0</v>
      </c>
      <c r="H22" s="49">
        <v>52.353000000000002</v>
      </c>
      <c r="I22" s="35">
        <f t="shared" si="0"/>
        <v>52.353000000000002</v>
      </c>
      <c r="K22" s="28"/>
    </row>
    <row r="23" spans="1:11" x14ac:dyDescent="0.2">
      <c r="A23" s="21" t="s">
        <v>10</v>
      </c>
      <c r="B23" s="22" t="s">
        <v>31</v>
      </c>
      <c r="C23" s="23" t="s">
        <v>23</v>
      </c>
      <c r="D23" s="39" t="s">
        <v>13</v>
      </c>
      <c r="E23" s="44" t="s">
        <v>13</v>
      </c>
      <c r="F23" s="45" t="s">
        <v>20</v>
      </c>
      <c r="G23" s="58">
        <v>0</v>
      </c>
      <c r="H23" s="59">
        <f>H24</f>
        <v>98.802999999999997</v>
      </c>
      <c r="I23" s="56">
        <f t="shared" si="0"/>
        <v>98.802999999999997</v>
      </c>
      <c r="K23" s="28"/>
    </row>
    <row r="24" spans="1:11" ht="13.5" thickBot="1" x14ac:dyDescent="0.25">
      <c r="A24" s="29"/>
      <c r="B24" s="30"/>
      <c r="C24" s="31"/>
      <c r="D24" s="38">
        <v>3636</v>
      </c>
      <c r="E24" s="43">
        <v>5321</v>
      </c>
      <c r="F24" s="46" t="s">
        <v>19</v>
      </c>
      <c r="G24" s="47">
        <v>0</v>
      </c>
      <c r="H24" s="48">
        <v>98.802999999999997</v>
      </c>
      <c r="I24" s="35">
        <f t="shared" si="0"/>
        <v>98.802999999999997</v>
      </c>
      <c r="K24" s="28"/>
    </row>
    <row r="25" spans="1:11" ht="22.5" x14ac:dyDescent="0.2">
      <c r="A25" s="21" t="s">
        <v>10</v>
      </c>
      <c r="B25" s="22" t="s">
        <v>32</v>
      </c>
      <c r="C25" s="23" t="s">
        <v>12</v>
      </c>
      <c r="D25" s="39" t="s">
        <v>13</v>
      </c>
      <c r="E25" s="44" t="s">
        <v>13</v>
      </c>
      <c r="F25" s="45" t="s">
        <v>45</v>
      </c>
      <c r="G25" s="55">
        <v>0</v>
      </c>
      <c r="H25" s="57">
        <f>H26</f>
        <v>93.302999999999997</v>
      </c>
      <c r="I25" s="56">
        <f t="shared" si="0"/>
        <v>93.302999999999997</v>
      </c>
      <c r="K25" s="28"/>
    </row>
    <row r="26" spans="1:11" ht="13.5" thickBot="1" x14ac:dyDescent="0.25">
      <c r="A26" s="29"/>
      <c r="B26" s="30"/>
      <c r="C26" s="31"/>
      <c r="D26" s="38">
        <v>3636</v>
      </c>
      <c r="E26" s="43">
        <v>5222</v>
      </c>
      <c r="F26" s="46" t="s">
        <v>15</v>
      </c>
      <c r="G26" s="52">
        <v>0</v>
      </c>
      <c r="H26" s="49">
        <v>93.302999999999997</v>
      </c>
      <c r="I26" s="35">
        <f t="shared" si="0"/>
        <v>93.302999999999997</v>
      </c>
      <c r="K26" s="28"/>
    </row>
    <row r="27" spans="1:11" ht="22.5" x14ac:dyDescent="0.2">
      <c r="A27" s="21" t="s">
        <v>10</v>
      </c>
      <c r="B27" s="22" t="s">
        <v>33</v>
      </c>
      <c r="C27" s="23" t="s">
        <v>12</v>
      </c>
      <c r="D27" s="39" t="s">
        <v>13</v>
      </c>
      <c r="E27" s="44" t="s">
        <v>13</v>
      </c>
      <c r="F27" s="45" t="s">
        <v>46</v>
      </c>
      <c r="G27" s="58">
        <v>0</v>
      </c>
      <c r="H27" s="59">
        <f>H28</f>
        <v>98.802999999999997</v>
      </c>
      <c r="I27" s="56">
        <f t="shared" si="0"/>
        <v>98.802999999999997</v>
      </c>
      <c r="K27" s="28"/>
    </row>
    <row r="28" spans="1:11" ht="13.5" thickBot="1" x14ac:dyDescent="0.25">
      <c r="A28" s="29"/>
      <c r="B28" s="30"/>
      <c r="C28" s="31"/>
      <c r="D28" s="38">
        <v>3636</v>
      </c>
      <c r="E28" s="43">
        <v>5222</v>
      </c>
      <c r="F28" s="46" t="s">
        <v>15</v>
      </c>
      <c r="G28" s="47">
        <v>0</v>
      </c>
      <c r="H28" s="48">
        <v>98.802999999999997</v>
      </c>
      <c r="I28" s="35">
        <f t="shared" si="0"/>
        <v>98.802999999999997</v>
      </c>
      <c r="K28" s="28"/>
    </row>
    <row r="29" spans="1:11" ht="22.5" x14ac:dyDescent="0.2">
      <c r="A29" s="21" t="s">
        <v>10</v>
      </c>
      <c r="B29" s="22" t="s">
        <v>34</v>
      </c>
      <c r="C29" s="23" t="s">
        <v>12</v>
      </c>
      <c r="D29" s="39" t="s">
        <v>13</v>
      </c>
      <c r="E29" s="44" t="s">
        <v>13</v>
      </c>
      <c r="F29" s="45" t="s">
        <v>53</v>
      </c>
      <c r="G29" s="55">
        <v>0</v>
      </c>
      <c r="H29" s="57">
        <f>H30</f>
        <v>38.802999999999997</v>
      </c>
      <c r="I29" s="56">
        <f t="shared" si="0"/>
        <v>38.802999999999997</v>
      </c>
      <c r="K29" s="28"/>
    </row>
    <row r="30" spans="1:11" ht="13.5" thickBot="1" x14ac:dyDescent="0.25">
      <c r="A30" s="29"/>
      <c r="B30" s="30"/>
      <c r="C30" s="31"/>
      <c r="D30" s="38">
        <v>3636</v>
      </c>
      <c r="E30" s="43">
        <v>5222</v>
      </c>
      <c r="F30" s="46" t="s">
        <v>15</v>
      </c>
      <c r="G30" s="52">
        <v>0</v>
      </c>
      <c r="H30" s="49">
        <v>38.802999999999997</v>
      </c>
      <c r="I30" s="35">
        <f t="shared" si="0"/>
        <v>38.802999999999997</v>
      </c>
      <c r="K30" s="28"/>
    </row>
    <row r="31" spans="1:11" x14ac:dyDescent="0.2">
      <c r="A31" s="21" t="s">
        <v>10</v>
      </c>
      <c r="B31" s="22" t="s">
        <v>35</v>
      </c>
      <c r="C31" s="23" t="s">
        <v>57</v>
      </c>
      <c r="D31" s="39" t="s">
        <v>13</v>
      </c>
      <c r="E31" s="44" t="s">
        <v>13</v>
      </c>
      <c r="F31" s="45" t="s">
        <v>47</v>
      </c>
      <c r="G31" s="55">
        <v>0</v>
      </c>
      <c r="H31" s="57">
        <f>H32</f>
        <v>16.303000000000001</v>
      </c>
      <c r="I31" s="56">
        <f t="shared" si="0"/>
        <v>16.303000000000001</v>
      </c>
      <c r="K31" s="28"/>
    </row>
    <row r="32" spans="1:11" ht="13.5" thickBot="1" x14ac:dyDescent="0.25">
      <c r="A32" s="29"/>
      <c r="B32" s="30"/>
      <c r="C32" s="31"/>
      <c r="D32" s="38">
        <v>3636</v>
      </c>
      <c r="E32" s="43">
        <v>5321</v>
      </c>
      <c r="F32" s="46" t="s">
        <v>19</v>
      </c>
      <c r="G32" s="52">
        <v>0</v>
      </c>
      <c r="H32" s="49">
        <v>16.303000000000001</v>
      </c>
      <c r="I32" s="35">
        <f t="shared" si="0"/>
        <v>16.303000000000001</v>
      </c>
      <c r="K32" s="28"/>
    </row>
    <row r="33" spans="1:11" ht="22.5" x14ac:dyDescent="0.2">
      <c r="A33" s="21" t="s">
        <v>10</v>
      </c>
      <c r="B33" s="22" t="s">
        <v>36</v>
      </c>
      <c r="C33" s="23" t="s">
        <v>56</v>
      </c>
      <c r="D33" s="39" t="s">
        <v>13</v>
      </c>
      <c r="E33" s="44" t="s">
        <v>13</v>
      </c>
      <c r="F33" s="45" t="s">
        <v>48</v>
      </c>
      <c r="G33" s="58">
        <v>0</v>
      </c>
      <c r="H33" s="59">
        <f>H34</f>
        <v>43.337000000000003</v>
      </c>
      <c r="I33" s="56">
        <f t="shared" si="0"/>
        <v>43.337000000000003</v>
      </c>
      <c r="K33" s="28"/>
    </row>
    <row r="34" spans="1:11" ht="13.5" thickBot="1" x14ac:dyDescent="0.25">
      <c r="A34" s="29"/>
      <c r="B34" s="30"/>
      <c r="C34" s="31"/>
      <c r="D34" s="38">
        <v>3636</v>
      </c>
      <c r="E34" s="43">
        <v>5321</v>
      </c>
      <c r="F34" s="46" t="s">
        <v>19</v>
      </c>
      <c r="G34" s="47">
        <v>0</v>
      </c>
      <c r="H34" s="48">
        <v>43.337000000000003</v>
      </c>
      <c r="I34" s="35">
        <f t="shared" si="0"/>
        <v>43.337000000000003</v>
      </c>
      <c r="K34" s="28"/>
    </row>
    <row r="35" spans="1:11" ht="33.75" x14ac:dyDescent="0.2">
      <c r="A35" s="21" t="s">
        <v>10</v>
      </c>
      <c r="B35" s="22" t="s">
        <v>37</v>
      </c>
      <c r="C35" s="23" t="s">
        <v>55</v>
      </c>
      <c r="D35" s="39" t="s">
        <v>13</v>
      </c>
      <c r="E35" s="44" t="s">
        <v>13</v>
      </c>
      <c r="F35" s="45" t="s">
        <v>49</v>
      </c>
      <c r="G35" s="55">
        <v>0</v>
      </c>
      <c r="H35" s="57">
        <f>H36</f>
        <v>89.802999999999997</v>
      </c>
      <c r="I35" s="56">
        <f t="shared" si="0"/>
        <v>89.802999999999997</v>
      </c>
      <c r="K35" s="28"/>
    </row>
    <row r="36" spans="1:11" ht="23.25" thickBot="1" x14ac:dyDescent="0.25">
      <c r="A36" s="29"/>
      <c r="B36" s="30"/>
      <c r="C36" s="31"/>
      <c r="D36" s="38">
        <v>3636</v>
      </c>
      <c r="E36" s="43">
        <v>5329</v>
      </c>
      <c r="F36" s="46" t="s">
        <v>60</v>
      </c>
      <c r="G36" s="52">
        <v>0</v>
      </c>
      <c r="H36" s="49">
        <v>89.802999999999997</v>
      </c>
      <c r="I36" s="35">
        <f t="shared" si="0"/>
        <v>89.802999999999997</v>
      </c>
      <c r="K36" s="28"/>
    </row>
    <row r="37" spans="1:11" ht="22.5" x14ac:dyDescent="0.2">
      <c r="A37" s="21" t="s">
        <v>10</v>
      </c>
      <c r="B37" s="22" t="s">
        <v>38</v>
      </c>
      <c r="C37" s="23" t="s">
        <v>12</v>
      </c>
      <c r="D37" s="39" t="s">
        <v>13</v>
      </c>
      <c r="E37" s="44" t="s">
        <v>13</v>
      </c>
      <c r="F37" s="45" t="s">
        <v>50</v>
      </c>
      <c r="G37" s="58">
        <v>0</v>
      </c>
      <c r="H37" s="59">
        <f>H38</f>
        <v>98.802999999999997</v>
      </c>
      <c r="I37" s="56">
        <f t="shared" si="0"/>
        <v>98.802999999999997</v>
      </c>
      <c r="K37" s="28"/>
    </row>
    <row r="38" spans="1:11" ht="13.5" thickBot="1" x14ac:dyDescent="0.25">
      <c r="A38" s="29"/>
      <c r="B38" s="30"/>
      <c r="C38" s="31"/>
      <c r="D38" s="38">
        <v>3636</v>
      </c>
      <c r="E38" s="43">
        <v>5222</v>
      </c>
      <c r="F38" s="46" t="s">
        <v>15</v>
      </c>
      <c r="G38" s="47">
        <v>0</v>
      </c>
      <c r="H38" s="48">
        <v>98.802999999999997</v>
      </c>
      <c r="I38" s="35">
        <f t="shared" si="0"/>
        <v>98.802999999999997</v>
      </c>
      <c r="K38" s="28"/>
    </row>
    <row r="39" spans="1:11" x14ac:dyDescent="0.2">
      <c r="A39" s="21" t="s">
        <v>10</v>
      </c>
      <c r="B39" s="22" t="s">
        <v>39</v>
      </c>
      <c r="C39" s="23" t="s">
        <v>54</v>
      </c>
      <c r="D39" s="39" t="s">
        <v>13</v>
      </c>
      <c r="E39" s="44" t="s">
        <v>13</v>
      </c>
      <c r="F39" s="45" t="s">
        <v>51</v>
      </c>
      <c r="G39" s="55">
        <v>0</v>
      </c>
      <c r="H39" s="57">
        <f>H40</f>
        <v>47.942999999999998</v>
      </c>
      <c r="I39" s="56">
        <f t="shared" si="0"/>
        <v>47.942999999999998</v>
      </c>
      <c r="K39" s="28"/>
    </row>
    <row r="40" spans="1:11" ht="13.5" thickBot="1" x14ac:dyDescent="0.25">
      <c r="A40" s="29"/>
      <c r="B40" s="30"/>
      <c r="C40" s="31"/>
      <c r="D40" s="38">
        <v>3636</v>
      </c>
      <c r="E40" s="43">
        <v>5321</v>
      </c>
      <c r="F40" s="46" t="s">
        <v>19</v>
      </c>
      <c r="G40" s="52">
        <v>0</v>
      </c>
      <c r="H40" s="49">
        <v>47.942999999999998</v>
      </c>
      <c r="I40" s="35">
        <f t="shared" si="0"/>
        <v>47.942999999999998</v>
      </c>
      <c r="K40" s="28"/>
    </row>
    <row r="41" spans="1:11" ht="22.5" x14ac:dyDescent="0.2">
      <c r="A41" s="21" t="s">
        <v>10</v>
      </c>
      <c r="B41" s="22" t="s">
        <v>40</v>
      </c>
      <c r="C41" s="23" t="s">
        <v>25</v>
      </c>
      <c r="D41" s="39" t="s">
        <v>13</v>
      </c>
      <c r="E41" s="44" t="s">
        <v>13</v>
      </c>
      <c r="F41" s="45" t="s">
        <v>52</v>
      </c>
      <c r="G41" s="55">
        <v>0</v>
      </c>
      <c r="H41" s="57">
        <f>H42</f>
        <v>43.802999999999997</v>
      </c>
      <c r="I41" s="56">
        <f t="shared" si="0"/>
        <v>43.802999999999997</v>
      </c>
    </row>
    <row r="42" spans="1:11" ht="13.5" thickBot="1" x14ac:dyDescent="0.25">
      <c r="A42" s="29"/>
      <c r="B42" s="30"/>
      <c r="C42" s="31"/>
      <c r="D42" s="38">
        <v>3636</v>
      </c>
      <c r="E42" s="43">
        <v>5321</v>
      </c>
      <c r="F42" s="46" t="s">
        <v>19</v>
      </c>
      <c r="G42" s="52">
        <v>0</v>
      </c>
      <c r="H42" s="49">
        <v>43.802999999999997</v>
      </c>
      <c r="I42" s="35">
        <f t="shared" si="0"/>
        <v>43.802999999999997</v>
      </c>
    </row>
  </sheetData>
  <mergeCells count="7">
    <mergeCell ref="B10:E10"/>
    <mergeCell ref="F1:I1"/>
    <mergeCell ref="A2:I2"/>
    <mergeCell ref="A4:I4"/>
    <mergeCell ref="A6:I6"/>
    <mergeCell ref="B8:C8"/>
    <mergeCell ref="B9:F9"/>
  </mergeCells>
  <printOptions horizontalCentered="1"/>
  <pageMargins left="0.78740157480314965" right="0.59055118110236227" top="0.59055118110236227" bottom="0.78740157480314965" header="0.51181102362204722" footer="0.51181102362204722"/>
  <pageSetup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I7" sqref="I7"/>
    </sheetView>
  </sheetViews>
  <sheetFormatPr defaultRowHeight="15" x14ac:dyDescent="0.25"/>
  <cols>
    <col min="1" max="1" width="36.5703125" customWidth="1"/>
    <col min="2" max="2" width="7.28515625" customWidth="1"/>
    <col min="3" max="3" width="13.85546875" customWidth="1"/>
    <col min="4" max="4" width="10.7109375" customWidth="1"/>
    <col min="5" max="5" width="14" customWidth="1"/>
  </cols>
  <sheetData>
    <row r="1" spans="1:5" ht="15.75" thickBot="1" x14ac:dyDescent="0.3">
      <c r="A1" s="110" t="s">
        <v>62</v>
      </c>
      <c r="B1" s="110"/>
      <c r="C1" s="60"/>
      <c r="D1" s="60"/>
      <c r="E1" s="61" t="s">
        <v>63</v>
      </c>
    </row>
    <row r="2" spans="1:5" ht="24.75" thickBot="1" x14ac:dyDescent="0.3">
      <c r="A2" s="62" t="s">
        <v>64</v>
      </c>
      <c r="B2" s="63" t="s">
        <v>65</v>
      </c>
      <c r="C2" s="64" t="s">
        <v>66</v>
      </c>
      <c r="D2" s="64" t="s">
        <v>129</v>
      </c>
      <c r="E2" s="64" t="s">
        <v>67</v>
      </c>
    </row>
    <row r="3" spans="1:5" s="96" customFormat="1" ht="28.5" x14ac:dyDescent="0.25">
      <c r="A3" s="65" t="s">
        <v>68</v>
      </c>
      <c r="B3" s="66" t="s">
        <v>69</v>
      </c>
      <c r="C3" s="67">
        <f>C4+C5+C6</f>
        <v>3038332.66</v>
      </c>
      <c r="D3" s="67">
        <f>D4+D5+D6</f>
        <v>0</v>
      </c>
      <c r="E3" s="68">
        <f t="shared" ref="E3:E24" si="0">C3+D3</f>
        <v>3038332.66</v>
      </c>
    </row>
    <row r="4" spans="1:5" s="96" customFormat="1" x14ac:dyDescent="0.25">
      <c r="A4" s="69" t="s">
        <v>70</v>
      </c>
      <c r="B4" s="70" t="s">
        <v>71</v>
      </c>
      <c r="C4" s="71">
        <v>2960700</v>
      </c>
      <c r="D4" s="97">
        <v>0</v>
      </c>
      <c r="E4" s="73">
        <f t="shared" si="0"/>
        <v>2960700</v>
      </c>
    </row>
    <row r="5" spans="1:5" s="96" customFormat="1" x14ac:dyDescent="0.25">
      <c r="A5" s="69" t="s">
        <v>72</v>
      </c>
      <c r="B5" s="70" t="s">
        <v>73</v>
      </c>
      <c r="C5" s="71">
        <v>77632.66</v>
      </c>
      <c r="D5" s="72">
        <v>0</v>
      </c>
      <c r="E5" s="73">
        <f t="shared" si="0"/>
        <v>77632.66</v>
      </c>
    </row>
    <row r="6" spans="1:5" s="96" customFormat="1" x14ac:dyDescent="0.25">
      <c r="A6" s="69" t="s">
        <v>74</v>
      </c>
      <c r="B6" s="70" t="s">
        <v>75</v>
      </c>
      <c r="C6" s="71">
        <v>0</v>
      </c>
      <c r="D6" s="71">
        <v>0</v>
      </c>
      <c r="E6" s="73">
        <f t="shared" si="0"/>
        <v>0</v>
      </c>
    </row>
    <row r="7" spans="1:5" s="96" customFormat="1" x14ac:dyDescent="0.25">
      <c r="A7" s="74" t="s">
        <v>76</v>
      </c>
      <c r="B7" s="70" t="s">
        <v>77</v>
      </c>
      <c r="C7" s="75">
        <f>C8+C14</f>
        <v>5331081.5299999993</v>
      </c>
      <c r="D7" s="75">
        <f>D8+D14</f>
        <v>0</v>
      </c>
      <c r="E7" s="76">
        <f t="shared" si="0"/>
        <v>5331081.5299999993</v>
      </c>
    </row>
    <row r="8" spans="1:5" s="96" customFormat="1" x14ac:dyDescent="0.25">
      <c r="A8" s="69" t="s">
        <v>78</v>
      </c>
      <c r="B8" s="70" t="s">
        <v>79</v>
      </c>
      <c r="C8" s="71">
        <f>C9+C10+C12+C13+C11</f>
        <v>5331081.5299999993</v>
      </c>
      <c r="D8" s="71">
        <f>D9+D10+D12+D13</f>
        <v>0</v>
      </c>
      <c r="E8" s="77">
        <f t="shared" si="0"/>
        <v>5331081.5299999993</v>
      </c>
    </row>
    <row r="9" spans="1:5" s="96" customFormat="1" x14ac:dyDescent="0.25">
      <c r="A9" s="69" t="s">
        <v>80</v>
      </c>
      <c r="B9" s="70" t="s">
        <v>81</v>
      </c>
      <c r="C9" s="71">
        <v>70970.2</v>
      </c>
      <c r="D9" s="71">
        <v>0</v>
      </c>
      <c r="E9" s="77">
        <f t="shared" si="0"/>
        <v>70970.2</v>
      </c>
    </row>
    <row r="10" spans="1:5" s="96" customFormat="1" ht="16.5" customHeight="1" x14ac:dyDescent="0.25">
      <c r="A10" s="69" t="s">
        <v>82</v>
      </c>
      <c r="B10" s="70" t="s">
        <v>79</v>
      </c>
      <c r="C10" s="71">
        <v>5233602.25</v>
      </c>
      <c r="D10" s="71">
        <v>0</v>
      </c>
      <c r="E10" s="77">
        <f t="shared" si="0"/>
        <v>5233602.25</v>
      </c>
    </row>
    <row r="11" spans="1:5" s="96" customFormat="1" x14ac:dyDescent="0.25">
      <c r="A11" s="69" t="s">
        <v>83</v>
      </c>
      <c r="B11" s="70">
        <v>4123</v>
      </c>
      <c r="C11" s="71">
        <v>0</v>
      </c>
      <c r="D11" s="71">
        <v>0</v>
      </c>
      <c r="E11" s="77">
        <f>SUM(C11:D11)</f>
        <v>0</v>
      </c>
    </row>
    <row r="12" spans="1:5" s="96" customFormat="1" x14ac:dyDescent="0.25">
      <c r="A12" s="69" t="s">
        <v>84</v>
      </c>
      <c r="B12" s="70" t="s">
        <v>85</v>
      </c>
      <c r="C12" s="71">
        <v>353.31</v>
      </c>
      <c r="D12" s="71">
        <v>0</v>
      </c>
      <c r="E12" s="77">
        <f>SUM(C12:D12)</f>
        <v>353.31</v>
      </c>
    </row>
    <row r="13" spans="1:5" s="96" customFormat="1" x14ac:dyDescent="0.25">
      <c r="A13" s="69" t="s">
        <v>86</v>
      </c>
      <c r="B13" s="70">
        <v>4121</v>
      </c>
      <c r="C13" s="71">
        <v>26155.77</v>
      </c>
      <c r="D13" s="71">
        <v>0</v>
      </c>
      <c r="E13" s="77">
        <f>SUM(C13:D13)</f>
        <v>26155.77</v>
      </c>
    </row>
    <row r="14" spans="1:5" s="96" customFormat="1" x14ac:dyDescent="0.25">
      <c r="A14" s="69" t="s">
        <v>87</v>
      </c>
      <c r="B14" s="70" t="s">
        <v>88</v>
      </c>
      <c r="C14" s="71">
        <f>C15+C16+C17+C18</f>
        <v>0</v>
      </c>
      <c r="D14" s="71">
        <f>D15+D17+D18</f>
        <v>0</v>
      </c>
      <c r="E14" s="77">
        <f t="shared" si="0"/>
        <v>0</v>
      </c>
    </row>
    <row r="15" spans="1:5" s="96" customFormat="1" x14ac:dyDescent="0.25">
      <c r="A15" s="69" t="s">
        <v>89</v>
      </c>
      <c r="B15" s="70" t="s">
        <v>90</v>
      </c>
      <c r="C15" s="71">
        <v>0</v>
      </c>
      <c r="D15" s="71">
        <v>0</v>
      </c>
      <c r="E15" s="77">
        <f t="shared" si="0"/>
        <v>0</v>
      </c>
    </row>
    <row r="16" spans="1:5" s="96" customFormat="1" x14ac:dyDescent="0.25">
      <c r="A16" s="69" t="s">
        <v>91</v>
      </c>
      <c r="B16" s="70">
        <v>4223</v>
      </c>
      <c r="C16" s="71">
        <v>0</v>
      </c>
      <c r="D16" s="71">
        <v>0</v>
      </c>
      <c r="E16" s="77">
        <f>SUM(C16:D16)</f>
        <v>0</v>
      </c>
    </row>
    <row r="17" spans="1:5" s="96" customFormat="1" x14ac:dyDescent="0.25">
      <c r="A17" s="69" t="s">
        <v>92</v>
      </c>
      <c r="B17" s="70" t="s">
        <v>93</v>
      </c>
      <c r="C17" s="71">
        <v>0</v>
      </c>
      <c r="D17" s="71">
        <v>0</v>
      </c>
      <c r="E17" s="77">
        <f>SUM(C17:D17)</f>
        <v>0</v>
      </c>
    </row>
    <row r="18" spans="1:5" s="96" customFormat="1" x14ac:dyDescent="0.25">
      <c r="A18" s="69" t="s">
        <v>94</v>
      </c>
      <c r="B18" s="70">
        <v>4221</v>
      </c>
      <c r="C18" s="71">
        <v>0</v>
      </c>
      <c r="D18" s="71">
        <v>0</v>
      </c>
      <c r="E18" s="77">
        <f>SUM(C18:D18)</f>
        <v>0</v>
      </c>
    </row>
    <row r="19" spans="1:5" s="96" customFormat="1" ht="21" customHeight="1" x14ac:dyDescent="0.25">
      <c r="A19" s="74" t="s">
        <v>95</v>
      </c>
      <c r="B19" s="78" t="s">
        <v>96</v>
      </c>
      <c r="C19" s="75">
        <f>C3+C7</f>
        <v>8369414.1899999995</v>
      </c>
      <c r="D19" s="75">
        <f>D3+D7</f>
        <v>0</v>
      </c>
      <c r="E19" s="76">
        <f t="shared" si="0"/>
        <v>8369414.1899999995</v>
      </c>
    </row>
    <row r="20" spans="1:5" s="96" customFormat="1" x14ac:dyDescent="0.25">
      <c r="A20" s="74" t="s">
        <v>97</v>
      </c>
      <c r="B20" s="78" t="s">
        <v>98</v>
      </c>
      <c r="C20" s="75">
        <f>SUM(C21:C23)</f>
        <v>1828801.93</v>
      </c>
      <c r="D20" s="75">
        <f>SUM(D21:D23)</f>
        <v>0</v>
      </c>
      <c r="E20" s="76">
        <f t="shared" si="0"/>
        <v>1828801.93</v>
      </c>
    </row>
    <row r="21" spans="1:5" s="96" customFormat="1" x14ac:dyDescent="0.25">
      <c r="A21" s="69" t="s">
        <v>99</v>
      </c>
      <c r="B21" s="70" t="s">
        <v>100</v>
      </c>
      <c r="C21" s="71">
        <v>111779.24</v>
      </c>
      <c r="D21" s="71">
        <v>0</v>
      </c>
      <c r="E21" s="77">
        <f t="shared" si="0"/>
        <v>111779.24</v>
      </c>
    </row>
    <row r="22" spans="1:5" s="96" customFormat="1" x14ac:dyDescent="0.25">
      <c r="A22" s="69" t="s">
        <v>101</v>
      </c>
      <c r="B22" s="70">
        <v>8115</v>
      </c>
      <c r="C22" s="71">
        <v>1813897.69</v>
      </c>
      <c r="D22" s="71">
        <v>0</v>
      </c>
      <c r="E22" s="77">
        <f>SUM(C22:D22)</f>
        <v>1813897.69</v>
      </c>
    </row>
    <row r="23" spans="1:5" s="96" customFormat="1" ht="15.75" thickBot="1" x14ac:dyDescent="0.3">
      <c r="A23" s="79" t="s">
        <v>102</v>
      </c>
      <c r="B23" s="80">
        <v>-8124</v>
      </c>
      <c r="C23" s="81">
        <v>-96875</v>
      </c>
      <c r="D23" s="81">
        <v>0</v>
      </c>
      <c r="E23" s="82">
        <f>C23+D23</f>
        <v>-96875</v>
      </c>
    </row>
    <row r="24" spans="1:5" s="96" customFormat="1" ht="15.75" thickBot="1" x14ac:dyDescent="0.3">
      <c r="A24" s="83" t="s">
        <v>103</v>
      </c>
      <c r="B24" s="84"/>
      <c r="C24" s="85">
        <f>C3+C7+C20</f>
        <v>10198216.119999999</v>
      </c>
      <c r="D24" s="85">
        <f>D19+D20</f>
        <v>0</v>
      </c>
      <c r="E24" s="86">
        <f t="shared" si="0"/>
        <v>10198216.119999999</v>
      </c>
    </row>
    <row r="25" spans="1:5" s="96" customFormat="1" ht="15.75" thickBot="1" x14ac:dyDescent="0.3">
      <c r="A25" s="95" t="s">
        <v>104</v>
      </c>
      <c r="B25" s="95"/>
      <c r="C25" s="87"/>
      <c r="D25" s="87"/>
      <c r="E25" s="88" t="s">
        <v>63</v>
      </c>
    </row>
    <row r="26" spans="1:5" s="96" customFormat="1" ht="24.75" thickBot="1" x14ac:dyDescent="0.3">
      <c r="A26" s="62" t="s">
        <v>105</v>
      </c>
      <c r="B26" s="63" t="s">
        <v>6</v>
      </c>
      <c r="C26" s="64" t="s">
        <v>106</v>
      </c>
      <c r="D26" s="64" t="s">
        <v>129</v>
      </c>
      <c r="E26" s="64" t="s">
        <v>107</v>
      </c>
    </row>
    <row r="27" spans="1:5" s="96" customFormat="1" x14ac:dyDescent="0.25">
      <c r="A27" s="89" t="s">
        <v>108</v>
      </c>
      <c r="B27" s="90" t="s">
        <v>109</v>
      </c>
      <c r="C27" s="72">
        <v>31838.7</v>
      </c>
      <c r="D27" s="72">
        <v>0</v>
      </c>
      <c r="E27" s="91">
        <f>C27+D27</f>
        <v>31838.7</v>
      </c>
    </row>
    <row r="28" spans="1:5" s="96" customFormat="1" x14ac:dyDescent="0.25">
      <c r="A28" s="92" t="s">
        <v>110</v>
      </c>
      <c r="B28" s="70" t="s">
        <v>109</v>
      </c>
      <c r="C28" s="71">
        <v>294212.42</v>
      </c>
      <c r="D28" s="72">
        <v>0</v>
      </c>
      <c r="E28" s="91">
        <f t="shared" ref="E28:E43" si="1">C28+D28</f>
        <v>294212.42</v>
      </c>
    </row>
    <row r="29" spans="1:5" s="96" customFormat="1" x14ac:dyDescent="0.25">
      <c r="A29" s="92" t="s">
        <v>111</v>
      </c>
      <c r="B29" s="70" t="s">
        <v>112</v>
      </c>
      <c r="C29" s="71">
        <v>183546.78</v>
      </c>
      <c r="D29" s="72">
        <v>0</v>
      </c>
      <c r="E29" s="91">
        <f>SUM(C29:D29)</f>
        <v>183546.78</v>
      </c>
    </row>
    <row r="30" spans="1:5" s="96" customFormat="1" x14ac:dyDescent="0.25">
      <c r="A30" s="92" t="s">
        <v>113</v>
      </c>
      <c r="B30" s="70" t="s">
        <v>109</v>
      </c>
      <c r="C30" s="71">
        <v>1025471.3</v>
      </c>
      <c r="D30" s="72">
        <v>0</v>
      </c>
      <c r="E30" s="91">
        <f t="shared" si="1"/>
        <v>1025471.3</v>
      </c>
    </row>
    <row r="31" spans="1:5" s="96" customFormat="1" x14ac:dyDescent="0.25">
      <c r="A31" s="92" t="s">
        <v>114</v>
      </c>
      <c r="B31" s="70" t="s">
        <v>109</v>
      </c>
      <c r="C31" s="71">
        <v>795733.71000000008</v>
      </c>
      <c r="D31" s="72">
        <v>0</v>
      </c>
      <c r="E31" s="91">
        <f t="shared" si="1"/>
        <v>795733.71000000008</v>
      </c>
    </row>
    <row r="32" spans="1:5" s="96" customFormat="1" x14ac:dyDescent="0.25">
      <c r="A32" s="92" t="s">
        <v>115</v>
      </c>
      <c r="B32" s="70" t="s">
        <v>109</v>
      </c>
      <c r="C32" s="71">
        <v>4627926.8400000008</v>
      </c>
      <c r="D32" s="72">
        <v>0</v>
      </c>
      <c r="E32" s="91">
        <f>C32+D32</f>
        <v>4627926.8400000008</v>
      </c>
    </row>
    <row r="33" spans="1:5" s="96" customFormat="1" x14ac:dyDescent="0.25">
      <c r="A33" s="92" t="s">
        <v>116</v>
      </c>
      <c r="B33" s="70" t="s">
        <v>112</v>
      </c>
      <c r="C33" s="71">
        <v>777796.67000000016</v>
      </c>
      <c r="D33" s="72">
        <v>0</v>
      </c>
      <c r="E33" s="91">
        <f t="shared" si="1"/>
        <v>777796.67000000016</v>
      </c>
    </row>
    <row r="34" spans="1:5" s="96" customFormat="1" x14ac:dyDescent="0.25">
      <c r="A34" s="92" t="s">
        <v>117</v>
      </c>
      <c r="B34" s="70" t="s">
        <v>109</v>
      </c>
      <c r="C34" s="71">
        <v>138919</v>
      </c>
      <c r="D34" s="72">
        <v>0</v>
      </c>
      <c r="E34" s="91">
        <f t="shared" si="1"/>
        <v>138919</v>
      </c>
    </row>
    <row r="35" spans="1:5" s="96" customFormat="1" x14ac:dyDescent="0.25">
      <c r="A35" s="92" t="s">
        <v>118</v>
      </c>
      <c r="B35" s="70" t="s">
        <v>112</v>
      </c>
      <c r="C35" s="71">
        <v>802089.05</v>
      </c>
      <c r="D35" s="72">
        <v>0</v>
      </c>
      <c r="E35" s="91">
        <f t="shared" si="1"/>
        <v>802089.05</v>
      </c>
    </row>
    <row r="36" spans="1:5" s="96" customFormat="1" x14ac:dyDescent="0.25">
      <c r="A36" s="92" t="s">
        <v>119</v>
      </c>
      <c r="B36" s="70" t="s">
        <v>120</v>
      </c>
      <c r="C36" s="71">
        <v>0</v>
      </c>
      <c r="D36" s="72">
        <v>0</v>
      </c>
      <c r="E36" s="91">
        <f t="shared" si="1"/>
        <v>0</v>
      </c>
    </row>
    <row r="37" spans="1:5" s="96" customFormat="1" x14ac:dyDescent="0.25">
      <c r="A37" s="92" t="s">
        <v>121</v>
      </c>
      <c r="B37" s="70" t="s">
        <v>112</v>
      </c>
      <c r="C37" s="71">
        <v>1237986.5900000001</v>
      </c>
      <c r="D37" s="72">
        <v>0</v>
      </c>
      <c r="E37" s="91">
        <f t="shared" si="1"/>
        <v>1237986.5900000001</v>
      </c>
    </row>
    <row r="38" spans="1:5" s="96" customFormat="1" x14ac:dyDescent="0.25">
      <c r="A38" s="92" t="s">
        <v>122</v>
      </c>
      <c r="B38" s="70" t="s">
        <v>112</v>
      </c>
      <c r="C38" s="71">
        <v>15500</v>
      </c>
      <c r="D38" s="72">
        <v>0</v>
      </c>
      <c r="E38" s="91">
        <f t="shared" si="1"/>
        <v>15500</v>
      </c>
    </row>
    <row r="39" spans="1:5" s="96" customFormat="1" x14ac:dyDescent="0.25">
      <c r="A39" s="92" t="s">
        <v>123</v>
      </c>
      <c r="B39" s="70" t="s">
        <v>109</v>
      </c>
      <c r="C39" s="71">
        <v>11008.82</v>
      </c>
      <c r="D39" s="72">
        <v>0</v>
      </c>
      <c r="E39" s="91">
        <f t="shared" si="1"/>
        <v>11008.82</v>
      </c>
    </row>
    <row r="40" spans="1:5" s="96" customFormat="1" x14ac:dyDescent="0.25">
      <c r="A40" s="92" t="s">
        <v>124</v>
      </c>
      <c r="B40" s="70" t="s">
        <v>112</v>
      </c>
      <c r="C40" s="71">
        <v>154513.18</v>
      </c>
      <c r="D40" s="72">
        <v>0</v>
      </c>
      <c r="E40" s="91">
        <f>C40+D40</f>
        <v>154513.18</v>
      </c>
    </row>
    <row r="41" spans="1:5" s="96" customFormat="1" x14ac:dyDescent="0.25">
      <c r="A41" s="92" t="s">
        <v>125</v>
      </c>
      <c r="B41" s="70" t="s">
        <v>112</v>
      </c>
      <c r="C41" s="71">
        <v>15293.36</v>
      </c>
      <c r="D41" s="72">
        <v>0</v>
      </c>
      <c r="E41" s="91">
        <f t="shared" si="1"/>
        <v>15293.36</v>
      </c>
    </row>
    <row r="42" spans="1:5" s="96" customFormat="1" x14ac:dyDescent="0.25">
      <c r="A42" s="92" t="s">
        <v>126</v>
      </c>
      <c r="B42" s="70" t="s">
        <v>112</v>
      </c>
      <c r="C42" s="71">
        <v>81065.55</v>
      </c>
      <c r="D42" s="72">
        <v>0</v>
      </c>
      <c r="E42" s="91">
        <f t="shared" si="1"/>
        <v>81065.55</v>
      </c>
    </row>
    <row r="43" spans="1:5" s="96" customFormat="1" ht="15.75" thickBot="1" x14ac:dyDescent="0.3">
      <c r="A43" s="92" t="s">
        <v>127</v>
      </c>
      <c r="B43" s="70" t="s">
        <v>112</v>
      </c>
      <c r="C43" s="71">
        <v>5314.15</v>
      </c>
      <c r="D43" s="72">
        <v>0</v>
      </c>
      <c r="E43" s="91">
        <f t="shared" si="1"/>
        <v>5314.15</v>
      </c>
    </row>
    <row r="44" spans="1:5" s="96" customFormat="1" ht="15.75" thickBot="1" x14ac:dyDescent="0.3">
      <c r="A44" s="93" t="s">
        <v>128</v>
      </c>
      <c r="B44" s="84"/>
      <c r="C44" s="85">
        <f>C27+C28+C30+C31+C32+C33+C34+C35+C36+C37+C38+C39+C40+C41+C42+C43+C29</f>
        <v>10198216.120000001</v>
      </c>
      <c r="D44" s="85">
        <f>SUM(D27:D43)</f>
        <v>0</v>
      </c>
      <c r="E44" s="86">
        <f>SUM(E27:E43)</f>
        <v>10198216.120000001</v>
      </c>
    </row>
    <row r="45" spans="1:5" x14ac:dyDescent="0.25">
      <c r="C45" s="94"/>
      <c r="E45" s="94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ZR-RO_1151_18_MA21</vt:lpstr>
      <vt:lpstr>List1</vt:lpstr>
      <vt:lpstr>'ZR-RO_1151_18_MA21'!Názvy_tisku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Benesova Eva</cp:lastModifiedBy>
  <cp:lastPrinted>2018-03-27T07:56:37Z</cp:lastPrinted>
  <dcterms:created xsi:type="dcterms:W3CDTF">2018-02-23T08:45:58Z</dcterms:created>
  <dcterms:modified xsi:type="dcterms:W3CDTF">2018-03-27T08:20:26Z</dcterms:modified>
</cp:coreProperties>
</file>