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100" windowWidth="19440" windowHeight="9570" activeTab="1"/>
  </bookViews>
  <sheets>
    <sheet name="Bilance PaV" sheetId="13" r:id="rId1"/>
    <sheet name="917 02" sheetId="11" r:id="rId2"/>
    <sheet name="914 02" sheetId="12" r:id="rId3"/>
  </sheets>
  <definedNames>
    <definedName name="Excel_BuiltIn__FilterDatabase_3">#REF!</definedName>
    <definedName name="_xlnm.Print_Area" localSheetId="1">'917 02'!$A$1:$I$19</definedName>
  </definedNames>
  <calcPr calcId="145621"/>
</workbook>
</file>

<file path=xl/calcChain.xml><?xml version="1.0" encoding="utf-8"?>
<calcChain xmlns="http://schemas.openxmlformats.org/spreadsheetml/2006/main">
  <c r="J11" i="12" l="1"/>
  <c r="J9" i="12"/>
  <c r="I12" i="12"/>
  <c r="G12" i="12"/>
  <c r="G17" i="12"/>
  <c r="G24" i="12"/>
  <c r="G31" i="12"/>
  <c r="G35" i="12"/>
  <c r="G39" i="12"/>
  <c r="H39" i="12"/>
  <c r="G43" i="12"/>
  <c r="H43" i="12"/>
  <c r="J47" i="12"/>
  <c r="J46" i="12"/>
  <c r="J45" i="12"/>
  <c r="J44" i="12"/>
  <c r="I43" i="12"/>
  <c r="J42" i="12"/>
  <c r="J41" i="12"/>
  <c r="J40" i="12"/>
  <c r="I39" i="12"/>
  <c r="J38" i="12"/>
  <c r="J37" i="12"/>
  <c r="J36" i="12"/>
  <c r="I35" i="12"/>
  <c r="H35" i="12"/>
  <c r="I31" i="12"/>
  <c r="H31" i="12"/>
  <c r="J34" i="12"/>
  <c r="J33" i="12"/>
  <c r="J32" i="12"/>
  <c r="J30" i="12"/>
  <c r="J29" i="12"/>
  <c r="J28" i="12"/>
  <c r="J27" i="12"/>
  <c r="J26" i="12"/>
  <c r="J25" i="12"/>
  <c r="I24" i="12"/>
  <c r="H24" i="12"/>
  <c r="J19" i="12"/>
  <c r="J20" i="12"/>
  <c r="J21" i="12"/>
  <c r="J22" i="12"/>
  <c r="J23" i="12"/>
  <c r="J14" i="12"/>
  <c r="J15" i="12"/>
  <c r="J16" i="12"/>
  <c r="H17" i="12"/>
  <c r="I17" i="12"/>
  <c r="J18" i="12"/>
  <c r="H12" i="12"/>
  <c r="J13" i="12"/>
  <c r="J24" i="12" l="1"/>
  <c r="J35" i="12"/>
  <c r="G11" i="12"/>
  <c r="I11" i="12"/>
  <c r="I9" i="12" s="1"/>
  <c r="J12" i="12"/>
  <c r="J39" i="12"/>
  <c r="J17" i="12"/>
  <c r="J31" i="12"/>
  <c r="J43" i="12"/>
  <c r="H11" i="12"/>
  <c r="G11" i="11" l="1"/>
  <c r="F11" i="11"/>
  <c r="I12" i="11" l="1"/>
  <c r="I11" i="11"/>
  <c r="H11" i="11"/>
  <c r="H9" i="11" s="1"/>
  <c r="I9" i="11"/>
  <c r="D44" i="13"/>
  <c r="C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3" i="13"/>
  <c r="E22" i="13"/>
  <c r="E21" i="13"/>
  <c r="D20" i="13"/>
  <c r="C20" i="13"/>
  <c r="E20" i="13" s="1"/>
  <c r="E18" i="13"/>
  <c r="E17" i="13"/>
  <c r="E16" i="13"/>
  <c r="E15" i="13"/>
  <c r="D14" i="13"/>
  <c r="E14" i="13" s="1"/>
  <c r="C14" i="13"/>
  <c r="E13" i="13"/>
  <c r="E12" i="13"/>
  <c r="E11" i="13"/>
  <c r="E10" i="13"/>
  <c r="E9" i="13"/>
  <c r="D8" i="13"/>
  <c r="E8" i="13" s="1"/>
  <c r="C8" i="13"/>
  <c r="C7" i="13"/>
  <c r="E6" i="13"/>
  <c r="E5" i="13"/>
  <c r="E4" i="13"/>
  <c r="E3" i="13"/>
  <c r="D3" i="13"/>
  <c r="C3" i="13"/>
  <c r="C24" i="13" s="1"/>
  <c r="E44" i="13" l="1"/>
  <c r="C19" i="13"/>
  <c r="D7" i="13"/>
  <c r="D19" i="13" s="1"/>
  <c r="D24" i="13" s="1"/>
  <c r="E24" i="13" s="1"/>
  <c r="E7" i="13" l="1"/>
  <c r="E19" i="13"/>
</calcChain>
</file>

<file path=xl/sharedStrings.xml><?xml version="1.0" encoding="utf-8"?>
<sst xmlns="http://schemas.openxmlformats.org/spreadsheetml/2006/main" count="210" uniqueCount="116">
  <si>
    <t>uk.</t>
  </si>
  <si>
    <t>§</t>
  </si>
  <si>
    <t>pol.</t>
  </si>
  <si>
    <t>SU</t>
  </si>
  <si>
    <t>x</t>
  </si>
  <si>
    <t>DU</t>
  </si>
  <si>
    <t>č.a.</t>
  </si>
  <si>
    <t>Běžné (neinvestiční) výdaje resortu celkem</t>
  </si>
  <si>
    <t>RU</t>
  </si>
  <si>
    <t>0000</t>
  </si>
  <si>
    <t>nákup ostatních služeb</t>
  </si>
  <si>
    <t>konzultační, poradenské a právní služby</t>
  </si>
  <si>
    <t>SR 2018</t>
  </si>
  <si>
    <t>z toho:</t>
  </si>
  <si>
    <t>Odbor regionálního rozvoje a evropských projetků</t>
  </si>
  <si>
    <t>Kapitola 914 02 - Působnosti</t>
  </si>
  <si>
    <t>v tis. Kč</t>
  </si>
  <si>
    <t>UR I 2018</t>
  </si>
  <si>
    <t>UR II 2018</t>
  </si>
  <si>
    <t>Zdrojová část rozpočtu LK 2018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</si>
  <si>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</si>
  <si>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</si>
  <si>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</si>
  <si>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</si>
  <si>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</si>
  <si>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</si>
  <si>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</si>
  <si>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</si>
  <si>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</si>
  <si>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</si>
  <si>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</si>
  <si>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</si>
  <si>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</si>
  <si>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</si>
  <si>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</si>
  <si>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</si>
  <si>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</si>
  <si>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</si>
  <si>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</si>
  <si>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</si>
  <si>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</si>
  <si>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</si>
  <si>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</si>
  <si>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</si>
  <si>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</si>
  <si>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</si>
  <si>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</si>
  <si>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</si>
  <si>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</si>
  <si>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</si>
  <si>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</si>
  <si>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</si>
  <si>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</si>
  <si>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</si>
  <si>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</si>
  <si>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</si>
  <si>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</si>
  <si>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</si>
  <si>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</si>
  <si>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</si>
  <si>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</si>
  <si>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</si>
  <si>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</si>
  <si>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</si>
  <si>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</si>
  <si>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</si>
  <si>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</si>
  <si>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</si>
  <si>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</si>
  <si>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</si>
  <si>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</si>
  <si>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</si>
  <si>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</si>
  <si>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</si>
  <si>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</si>
  <si>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</si>
  <si>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</si>
  <si>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</si>
  <si>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</si>
  <si>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</si>
  <si>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</si>
  <si>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</si>
  <si>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</si>
  <si>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158/18</t>
  </si>
  <si>
    <t>3. Kapitálové příjmy</t>
  </si>
  <si>
    <t>Příloha č. 1 k ZR-RO č. 158/18</t>
  </si>
  <si>
    <t xml:space="preserve"> ZMĚNA ROZPOČTU - ROZPOČTOVÉ OPATŘENÍ Č. 158/18</t>
  </si>
  <si>
    <t>Kapitola 917 02 - Transfery</t>
  </si>
  <si>
    <t xml:space="preserve">917 02 - T R A N S F E R Y </t>
  </si>
  <si>
    <t>914 02 - P Ů S O B N O S T I</t>
  </si>
  <si>
    <t>neinvestiční transfery spolkům</t>
  </si>
  <si>
    <t>02800040000</t>
  </si>
  <si>
    <t>Podpora neziskového sektoru v LK</t>
  </si>
  <si>
    <t>Podpora regionálního rozvoje</t>
  </si>
  <si>
    <t>173000</t>
  </si>
  <si>
    <t>Podpora regionálního a hospodářského rozvoje</t>
  </si>
  <si>
    <t>pronájem</t>
  </si>
  <si>
    <t>3636</t>
  </si>
  <si>
    <t>cestovné</t>
  </si>
  <si>
    <t>pohoštění</t>
  </si>
  <si>
    <t>Podpora venkova, MAS, mikroregionů</t>
  </si>
  <si>
    <t>nákup materiálu</t>
  </si>
  <si>
    <t>nájemné</t>
  </si>
  <si>
    <t>zpracování dat a služby souv. s inf. a kom.technol</t>
  </si>
  <si>
    <t>173203</t>
  </si>
  <si>
    <t>Členství LK v Národní síti zdravých měst</t>
  </si>
  <si>
    <t>ostatní osobní výdaje</t>
  </si>
  <si>
    <t>drobný hmotný majetek</t>
  </si>
  <si>
    <t>173300</t>
  </si>
  <si>
    <t>Strategie udržitelného rozvoje kraje</t>
  </si>
  <si>
    <t>174100</t>
  </si>
  <si>
    <t>Koncepční podpora inovací</t>
  </si>
  <si>
    <t>179201</t>
  </si>
  <si>
    <t>Příprava a řízení projektů LK</t>
  </si>
  <si>
    <t>Spolupráce s neziskovým sektorem</t>
  </si>
  <si>
    <t>179216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</si>
</sst>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"/>
    <numFmt numFmtId="166" formatCode="#,##0.00000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27" applyNumberFormat="0" applyFill="0" applyAlignment="0" applyProtection="0"/>
    <xf numFmtId="0" fontId="7" fillId="0" borderId="27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28" applyNumberFormat="0" applyAlignment="0" applyProtection="0"/>
    <xf numFmtId="0" fontId="9" fillId="16" borderId="28" applyNumberFormat="0" applyAlignment="0" applyProtection="0"/>
    <xf numFmtId="0" fontId="10" fillId="0" borderId="29" applyNumberFormat="0" applyFill="0" applyAlignment="0" applyProtection="0"/>
    <xf numFmtId="0" fontId="10" fillId="0" borderId="29" applyNumberFormat="0" applyFill="0" applyAlignment="0" applyProtection="0"/>
    <xf numFmtId="0" fontId="11" fillId="0" borderId="30" applyNumberFormat="0" applyFill="0" applyAlignment="0" applyProtection="0"/>
    <xf numFmtId="0" fontId="11" fillId="0" borderId="30" applyNumberFormat="0" applyFill="0" applyAlignment="0" applyProtection="0"/>
    <xf numFmtId="0" fontId="12" fillId="0" borderId="31" applyNumberFormat="0" applyFill="0" applyAlignment="0" applyProtection="0"/>
    <xf numFmtId="0" fontId="12" fillId="0" borderId="31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8" borderId="32" applyNumberFormat="0" applyFont="0" applyAlignment="0" applyProtection="0"/>
    <xf numFmtId="0" fontId="5" fillId="18" borderId="32" applyNumberFormat="0" applyFont="0" applyAlignment="0" applyProtection="0"/>
    <xf numFmtId="0" fontId="15" fillId="0" borderId="33" applyNumberFormat="0" applyFill="0" applyAlignment="0" applyProtection="0"/>
    <xf numFmtId="0" fontId="15" fillId="0" borderId="33" applyNumberFormat="0" applyFill="0" applyAlignment="0" applyProtection="0"/>
    <xf numFmtId="0" fontId="16" fillId="19" borderId="0">
      <alignment horizontal="left" vertical="center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34" applyNumberFormat="0" applyAlignment="0" applyProtection="0"/>
    <xf numFmtId="0" fontId="19" fillId="7" borderId="34" applyNumberFormat="0" applyAlignment="0" applyProtection="0"/>
    <xf numFmtId="0" fontId="20" fillId="20" borderId="34" applyNumberFormat="0" applyAlignment="0" applyProtection="0"/>
    <xf numFmtId="0" fontId="20" fillId="20" borderId="34" applyNumberFormat="0" applyAlignment="0" applyProtection="0"/>
    <xf numFmtId="0" fontId="21" fillId="20" borderId="35" applyNumberFormat="0" applyAlignment="0" applyProtection="0"/>
    <xf numFmtId="0" fontId="21" fillId="20" borderId="3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3" fillId="0" borderId="0" xfId="109" applyAlignment="1">
      <alignment horizontal="center"/>
    </xf>
    <xf numFmtId="0" fontId="3" fillId="0" borderId="0" xfId="109"/>
    <xf numFmtId="0" fontId="2" fillId="0" borderId="0" xfId="2"/>
    <xf numFmtId="0" fontId="25" fillId="0" borderId="0" xfId="110" applyFont="1" applyBorder="1" applyAlignment="1"/>
    <xf numFmtId="0" fontId="2" fillId="0" borderId="0" xfId="111"/>
    <xf numFmtId="164" fontId="2" fillId="0" borderId="0" xfId="111" applyNumberFormat="1"/>
    <xf numFmtId="4" fontId="27" fillId="0" borderId="0" xfId="0" applyNumberFormat="1" applyFont="1" applyFill="1" applyAlignment="1">
      <alignment horizontal="right" vertical="center"/>
    </xf>
    <xf numFmtId="0" fontId="28" fillId="25" borderId="16" xfId="2" applyFont="1" applyFill="1" applyBorder="1" applyAlignment="1">
      <alignment horizontal="center" vertical="center"/>
    </xf>
    <xf numFmtId="0" fontId="28" fillId="25" borderId="17" xfId="2" applyFont="1" applyFill="1" applyBorder="1" applyAlignment="1">
      <alignment horizontal="center" vertical="center"/>
    </xf>
    <xf numFmtId="0" fontId="29" fillId="25" borderId="17" xfId="2" applyFont="1" applyFill="1" applyBorder="1" applyAlignment="1">
      <alignment horizontal="center" vertical="center"/>
    </xf>
    <xf numFmtId="0" fontId="27" fillId="25" borderId="22" xfId="2" applyFont="1" applyFill="1" applyBorder="1" applyAlignment="1">
      <alignment horizontal="center" vertical="center"/>
    </xf>
    <xf numFmtId="0" fontId="30" fillId="25" borderId="1" xfId="111" applyFont="1" applyFill="1" applyBorder="1" applyAlignment="1">
      <alignment horizontal="center" vertical="center"/>
    </xf>
    <xf numFmtId="0" fontId="30" fillId="25" borderId="2" xfId="111" applyFont="1" applyFill="1" applyBorder="1" applyAlignment="1">
      <alignment horizontal="center" vertical="center"/>
    </xf>
    <xf numFmtId="0" fontId="30" fillId="25" borderId="3" xfId="111" applyFont="1" applyFill="1" applyBorder="1" applyAlignment="1">
      <alignment horizontal="center" vertical="center"/>
    </xf>
    <xf numFmtId="0" fontId="30" fillId="25" borderId="3" xfId="111" applyFont="1" applyFill="1" applyBorder="1" applyAlignment="1">
      <alignment horizontal="left" vertical="center"/>
    </xf>
    <xf numFmtId="164" fontId="31" fillId="25" borderId="3" xfId="111" applyNumberFormat="1" applyFont="1" applyFill="1" applyBorder="1" applyAlignment="1">
      <alignment vertical="center"/>
    </xf>
    <xf numFmtId="4" fontId="27" fillId="25" borderId="41" xfId="111" applyNumberFormat="1" applyFont="1" applyFill="1" applyBorder="1" applyAlignment="1">
      <alignment vertical="center"/>
    </xf>
    <xf numFmtId="0" fontId="32" fillId="0" borderId="0" xfId="111" applyFont="1"/>
    <xf numFmtId="4" fontId="32" fillId="0" borderId="0" xfId="111" applyNumberFormat="1" applyFont="1"/>
    <xf numFmtId="0" fontId="27" fillId="25" borderId="22" xfId="1" applyFont="1" applyFill="1" applyBorder="1" applyAlignment="1">
      <alignment horizontal="center" vertical="center"/>
    </xf>
    <xf numFmtId="0" fontId="27" fillId="25" borderId="22" xfId="1" applyFont="1" applyFill="1" applyBorder="1" applyAlignment="1">
      <alignment horizontal="center" vertical="center" wrapText="1"/>
    </xf>
    <xf numFmtId="0" fontId="27" fillId="25" borderId="40" xfId="1" applyFont="1" applyFill="1" applyBorder="1" applyAlignment="1">
      <alignment horizontal="center" vertical="center"/>
    </xf>
    <xf numFmtId="4" fontId="27" fillId="25" borderId="3" xfId="111" applyNumberFormat="1" applyFont="1" applyFill="1" applyBorder="1" applyAlignment="1">
      <alignment vertical="center"/>
    </xf>
    <xf numFmtId="4" fontId="27" fillId="25" borderId="8" xfId="111" applyNumberFormat="1" applyFont="1" applyFill="1" applyBorder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6" borderId="43" xfId="0" applyFont="1" applyFill="1" applyBorder="1" applyAlignment="1">
      <alignment horizontal="center" vertical="center" wrapText="1"/>
    </xf>
    <xf numFmtId="0" fontId="38" fillId="26" borderId="3" xfId="0" applyFont="1" applyFill="1" applyBorder="1" applyAlignment="1">
      <alignment horizontal="center" vertical="center" wrapText="1"/>
    </xf>
    <xf numFmtId="0" fontId="38" fillId="26" borderId="4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39" fillId="0" borderId="7" xfId="0" applyFont="1" applyBorder="1" applyAlignment="1">
      <alignment horizontal="right" vertical="center" wrapText="1"/>
    </xf>
    <xf numFmtId="4" fontId="39" fillId="0" borderId="7" xfId="0" applyNumberFormat="1" applyFont="1" applyBorder="1" applyAlignment="1">
      <alignment horizontal="right" vertical="center" wrapText="1"/>
    </xf>
    <xf numFmtId="4" fontId="39" fillId="0" borderId="44" xfId="0" applyNumberFormat="1" applyFont="1" applyBorder="1" applyAlignment="1">
      <alignment horizontal="right" vertical="center" wrapText="1"/>
    </xf>
    <xf numFmtId="0" fontId="40" fillId="0" borderId="23" xfId="0" applyFont="1" applyBorder="1" applyAlignment="1">
      <alignment vertical="center" wrapText="1"/>
    </xf>
    <xf numFmtId="0" fontId="40" fillId="0" borderId="24" xfId="0" applyFont="1" applyBorder="1" applyAlignment="1">
      <alignment horizontal="right" vertical="center" wrapText="1"/>
    </xf>
    <xf numFmtId="4" fontId="40" fillId="0" borderId="24" xfId="0" applyNumberFormat="1" applyFont="1" applyBorder="1" applyAlignment="1">
      <alignment horizontal="right" vertical="center" wrapText="1"/>
    </xf>
    <xf numFmtId="4" fontId="40" fillId="0" borderId="24" xfId="0" applyNumberFormat="1" applyFont="1" applyBorder="1" applyAlignment="1">
      <alignment vertical="center"/>
    </xf>
    <xf numFmtId="4" fontId="40" fillId="0" borderId="45" xfId="0" applyNumberFormat="1" applyFont="1" applyBorder="1" applyAlignment="1">
      <alignment vertical="center"/>
    </xf>
    <xf numFmtId="4" fontId="0" fillId="0" borderId="0" xfId="0" applyNumberFormat="1"/>
    <xf numFmtId="4" fontId="40" fillId="0" borderId="7" xfId="0" applyNumberFormat="1" applyFont="1" applyBorder="1" applyAlignment="1">
      <alignment horizontal="right" vertical="center" wrapText="1"/>
    </xf>
    <xf numFmtId="0" fontId="39" fillId="0" borderId="23" xfId="0" applyFont="1" applyBorder="1" applyAlignment="1">
      <alignment vertical="center" wrapText="1"/>
    </xf>
    <xf numFmtId="4" fontId="39" fillId="0" borderId="24" xfId="0" applyNumberFormat="1" applyFont="1" applyBorder="1" applyAlignment="1">
      <alignment horizontal="right" vertical="center" wrapText="1"/>
    </xf>
    <xf numFmtId="4" fontId="39" fillId="0" borderId="45" xfId="0" applyNumberFormat="1" applyFont="1" applyBorder="1" applyAlignment="1">
      <alignment horizontal="right" vertical="center" wrapText="1"/>
    </xf>
    <xf numFmtId="4" fontId="40" fillId="0" borderId="45" xfId="0" applyNumberFormat="1" applyFont="1" applyBorder="1" applyAlignment="1">
      <alignment horizontal="right" vertical="center" wrapText="1"/>
    </xf>
    <xf numFmtId="0" fontId="39" fillId="0" borderId="24" xfId="0" applyFont="1" applyBorder="1" applyAlignment="1">
      <alignment horizontal="right" vertical="center" wrapText="1"/>
    </xf>
    <xf numFmtId="0" fontId="40" fillId="0" borderId="46" xfId="0" applyFont="1" applyBorder="1" applyAlignment="1">
      <alignment vertical="center" wrapText="1"/>
    </xf>
    <xf numFmtId="0" fontId="40" fillId="0" borderId="47" xfId="0" applyFont="1" applyBorder="1" applyAlignment="1">
      <alignment horizontal="right" vertical="center" wrapText="1"/>
    </xf>
    <xf numFmtId="4" fontId="40" fillId="0" borderId="47" xfId="0" applyNumberFormat="1" applyFont="1" applyBorder="1" applyAlignment="1">
      <alignment horizontal="right" vertical="center" wrapText="1"/>
    </xf>
    <xf numFmtId="4" fontId="40" fillId="0" borderId="48" xfId="0" applyNumberFormat="1" applyFont="1" applyBorder="1" applyAlignment="1">
      <alignment horizontal="right" vertical="center" wrapText="1"/>
    </xf>
    <xf numFmtId="0" fontId="39" fillId="0" borderId="43" xfId="0" applyFont="1" applyBorder="1" applyAlignment="1">
      <alignment vertical="center" wrapText="1"/>
    </xf>
    <xf numFmtId="0" fontId="39" fillId="0" borderId="3" xfId="0" applyFont="1" applyBorder="1" applyAlignment="1">
      <alignment horizontal="right" vertical="center" wrapText="1"/>
    </xf>
    <xf numFmtId="4" fontId="39" fillId="0" borderId="3" xfId="0" applyNumberFormat="1" applyFont="1" applyBorder="1" applyAlignment="1">
      <alignment horizontal="right" vertical="center" wrapText="1"/>
    </xf>
    <xf numFmtId="4" fontId="39" fillId="0" borderId="41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5" fontId="37" fillId="0" borderId="36" xfId="0" applyNumberFormat="1" applyFont="1" applyFill="1" applyBorder="1" applyAlignment="1">
      <alignment horizontal="right"/>
    </xf>
    <xf numFmtId="0" fontId="40" fillId="0" borderId="4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right" vertical="center" wrapText="1"/>
    </xf>
    <xf numFmtId="4" fontId="40" fillId="0" borderId="44" xfId="0" applyNumberFormat="1" applyFont="1" applyBorder="1" applyAlignment="1">
      <alignment horizontal="right" vertical="center" wrapText="1"/>
    </xf>
    <xf numFmtId="0" fontId="40" fillId="0" borderId="23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 wrapText="1"/>
    </xf>
    <xf numFmtId="0" fontId="35" fillId="27" borderId="9" xfId="111" applyFont="1" applyFill="1" applyBorder="1" applyAlignment="1">
      <alignment horizontal="center" vertical="center"/>
    </xf>
    <xf numFmtId="0" fontId="35" fillId="27" borderId="12" xfId="111" applyFont="1" applyFill="1" applyBorder="1" applyAlignment="1">
      <alignment horizontal="center" vertical="center"/>
    </xf>
    <xf numFmtId="0" fontId="35" fillId="27" borderId="25" xfId="111" applyFont="1" applyFill="1" applyBorder="1" applyAlignment="1">
      <alignment horizontal="center" vertical="center"/>
    </xf>
    <xf numFmtId="0" fontId="35" fillId="27" borderId="12" xfId="111" applyFont="1" applyFill="1" applyBorder="1" applyAlignment="1">
      <alignment vertical="center"/>
    </xf>
    <xf numFmtId="4" fontId="35" fillId="27" borderId="11" xfId="111" applyNumberFormat="1" applyFont="1" applyFill="1" applyBorder="1" applyAlignment="1">
      <alignment vertical="center"/>
    </xf>
    <xf numFmtId="0" fontId="27" fillId="0" borderId="23" xfId="111" applyFont="1" applyFill="1" applyBorder="1" applyAlignment="1">
      <alignment horizontal="center" vertical="center"/>
    </xf>
    <xf numFmtId="49" fontId="27" fillId="0" borderId="13" xfId="111" applyNumberFormat="1" applyFont="1" applyFill="1" applyBorder="1" applyAlignment="1">
      <alignment horizontal="center" vertical="center"/>
    </xf>
    <xf numFmtId="49" fontId="27" fillId="0" borderId="15" xfId="111" applyNumberFormat="1" applyFont="1" applyFill="1" applyBorder="1" applyAlignment="1">
      <alignment horizontal="center" vertical="center"/>
    </xf>
    <xf numFmtId="0" fontId="4" fillId="0" borderId="24" xfId="111" applyFont="1" applyFill="1" applyBorder="1" applyAlignment="1">
      <alignment horizontal="center" vertical="center"/>
    </xf>
    <xf numFmtId="0" fontId="4" fillId="0" borderId="14" xfId="111" applyFont="1" applyFill="1" applyBorder="1" applyAlignment="1">
      <alignment horizontal="center" vertical="center"/>
    </xf>
    <xf numFmtId="0" fontId="4" fillId="0" borderId="24" xfId="111" applyFont="1" applyFill="1" applyBorder="1" applyAlignment="1">
      <alignment vertical="center"/>
    </xf>
    <xf numFmtId="4" fontId="4" fillId="0" borderId="15" xfId="111" applyNumberFormat="1" applyFont="1" applyFill="1" applyBorder="1" applyAlignment="1">
      <alignment vertical="center"/>
    </xf>
    <xf numFmtId="0" fontId="27" fillId="0" borderId="4" xfId="111" applyFont="1" applyFill="1" applyBorder="1" applyAlignment="1">
      <alignment horizontal="center" vertical="center"/>
    </xf>
    <xf numFmtId="49" fontId="27" fillId="0" borderId="5" xfId="111" applyNumberFormat="1" applyFont="1" applyFill="1" applyBorder="1" applyAlignment="1">
      <alignment horizontal="center" vertical="center"/>
    </xf>
    <xf numFmtId="49" fontId="27" fillId="0" borderId="6" xfId="111" applyNumberFormat="1" applyFont="1" applyFill="1" applyBorder="1" applyAlignment="1">
      <alignment horizontal="center" vertical="center"/>
    </xf>
    <xf numFmtId="4" fontId="4" fillId="0" borderId="24" xfId="111" applyNumberFormat="1" applyFont="1" applyFill="1" applyBorder="1" applyAlignment="1">
      <alignment horizontal="right" vertical="center"/>
    </xf>
    <xf numFmtId="49" fontId="4" fillId="0" borderId="24" xfId="111" applyNumberFormat="1" applyFont="1" applyFill="1" applyBorder="1" applyAlignment="1">
      <alignment horizontal="center" vertical="center"/>
    </xf>
    <xf numFmtId="0" fontId="4" fillId="0" borderId="23" xfId="111" applyFont="1" applyFill="1" applyBorder="1" applyAlignment="1">
      <alignment horizontal="center" vertical="center"/>
    </xf>
    <xf numFmtId="49" fontId="4" fillId="0" borderId="13" xfId="111" applyNumberFormat="1" applyFont="1" applyFill="1" applyBorder="1" applyAlignment="1">
      <alignment horizontal="center" vertical="center"/>
    </xf>
    <xf numFmtId="49" fontId="4" fillId="0" borderId="15" xfId="111" applyNumberFormat="1" applyFont="1" applyFill="1" applyBorder="1" applyAlignment="1">
      <alignment horizontal="center" vertical="center"/>
    </xf>
    <xf numFmtId="0" fontId="4" fillId="0" borderId="13" xfId="11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vertical="center"/>
    </xf>
    <xf numFmtId="4" fontId="4" fillId="0" borderId="15" xfId="2" applyNumberFormat="1" applyFont="1" applyFill="1" applyBorder="1" applyAlignment="1">
      <alignment horizontal="right" vertical="center"/>
    </xf>
    <xf numFmtId="0" fontId="4" fillId="0" borderId="24" xfId="112" applyFont="1" applyFill="1" applyBorder="1" applyAlignment="1">
      <alignment vertical="center"/>
    </xf>
    <xf numFmtId="0" fontId="27" fillId="0" borderId="4" xfId="113" applyFont="1" applyFill="1" applyBorder="1" applyAlignment="1">
      <alignment horizontal="center" vertical="center"/>
    </xf>
    <xf numFmtId="49" fontId="27" fillId="0" borderId="5" xfId="113" applyNumberFormat="1" applyFont="1" applyFill="1" applyBorder="1" applyAlignment="1">
      <alignment horizontal="center" vertical="center"/>
    </xf>
    <xf numFmtId="49" fontId="27" fillId="0" borderId="6" xfId="113" applyNumberFormat="1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2" fontId="4" fillId="0" borderId="24" xfId="113" applyNumberFormat="1" applyFont="1" applyFill="1" applyBorder="1" applyAlignment="1">
      <alignment vertical="center"/>
    </xf>
    <xf numFmtId="0" fontId="4" fillId="0" borderId="24" xfId="112" applyFont="1" applyFill="1" applyBorder="1" applyAlignment="1">
      <alignment horizontal="center" vertical="center"/>
    </xf>
    <xf numFmtId="2" fontId="4" fillId="0" borderId="24" xfId="111" applyNumberFormat="1" applyFont="1" applyFill="1" applyBorder="1" applyAlignment="1">
      <alignment vertical="center"/>
    </xf>
    <xf numFmtId="0" fontId="4" fillId="0" borderId="47" xfId="111" applyFont="1" applyFill="1" applyBorder="1" applyAlignment="1">
      <alignment horizontal="center" vertical="center"/>
    </xf>
    <xf numFmtId="0" fontId="4" fillId="0" borderId="50" xfId="112" applyFont="1" applyFill="1" applyBorder="1" applyAlignment="1">
      <alignment horizontal="center" vertical="center"/>
    </xf>
    <xf numFmtId="0" fontId="4" fillId="0" borderId="47" xfId="112" applyFont="1" applyFill="1" applyBorder="1" applyAlignment="1">
      <alignment vertical="center"/>
    </xf>
    <xf numFmtId="4" fontId="4" fillId="0" borderId="51" xfId="2" applyNumberFormat="1" applyFont="1" applyFill="1" applyBorder="1" applyAlignment="1">
      <alignment horizontal="right" vertical="center"/>
    </xf>
    <xf numFmtId="0" fontId="4" fillId="0" borderId="13" xfId="111" applyFont="1" applyFill="1" applyBorder="1" applyAlignment="1">
      <alignment horizontal="center" vertical="center"/>
    </xf>
    <xf numFmtId="4" fontId="4" fillId="0" borderId="24" xfId="111" applyNumberFormat="1" applyFont="1" applyFill="1" applyBorder="1" applyAlignment="1">
      <alignment vertical="center"/>
    </xf>
    <xf numFmtId="0" fontId="33" fillId="28" borderId="23" xfId="111" applyFont="1" applyFill="1" applyBorder="1" applyAlignment="1">
      <alignment horizontal="center" vertical="center"/>
    </xf>
    <xf numFmtId="49" fontId="33" fillId="28" borderId="13" xfId="111" applyNumberFormat="1" applyFont="1" applyFill="1" applyBorder="1" applyAlignment="1">
      <alignment horizontal="center" vertical="center"/>
    </xf>
    <xf numFmtId="49" fontId="33" fillId="28" borderId="15" xfId="111" applyNumberFormat="1" applyFont="1" applyFill="1" applyBorder="1" applyAlignment="1">
      <alignment horizontal="center" vertical="center"/>
    </xf>
    <xf numFmtId="0" fontId="33" fillId="28" borderId="24" xfId="111" applyFont="1" applyFill="1" applyBorder="1" applyAlignment="1">
      <alignment horizontal="center" vertical="center"/>
    </xf>
    <xf numFmtId="0" fontId="33" fillId="28" borderId="14" xfId="111" applyFont="1" applyFill="1" applyBorder="1" applyAlignment="1">
      <alignment horizontal="center" vertical="center"/>
    </xf>
    <xf numFmtId="0" fontId="33" fillId="28" borderId="24" xfId="111" applyFont="1" applyFill="1" applyBorder="1" applyAlignment="1">
      <alignment vertical="center"/>
    </xf>
    <xf numFmtId="0" fontId="33" fillId="28" borderId="4" xfId="111" applyFont="1" applyFill="1" applyBorder="1" applyAlignment="1">
      <alignment horizontal="center" vertical="center"/>
    </xf>
    <xf numFmtId="49" fontId="33" fillId="28" borderId="5" xfId="111" applyNumberFormat="1" applyFont="1" applyFill="1" applyBorder="1" applyAlignment="1">
      <alignment horizontal="center" vertical="center"/>
    </xf>
    <xf numFmtId="49" fontId="33" fillId="28" borderId="6" xfId="111" applyNumberFormat="1" applyFont="1" applyFill="1" applyBorder="1" applyAlignment="1">
      <alignment horizontal="center" vertical="center"/>
    </xf>
    <xf numFmtId="0" fontId="33" fillId="28" borderId="7" xfId="111" applyFont="1" applyFill="1" applyBorder="1" applyAlignment="1">
      <alignment horizontal="center" vertical="center"/>
    </xf>
    <xf numFmtId="0" fontId="33" fillId="28" borderId="49" xfId="111" applyFont="1" applyFill="1" applyBorder="1" applyAlignment="1">
      <alignment horizontal="center" vertical="center"/>
    </xf>
    <xf numFmtId="0" fontId="33" fillId="28" borderId="7" xfId="111" applyFont="1" applyFill="1" applyBorder="1" applyAlignment="1">
      <alignment vertical="center"/>
    </xf>
    <xf numFmtId="0" fontId="33" fillId="28" borderId="4" xfId="113" applyFont="1" applyFill="1" applyBorder="1" applyAlignment="1">
      <alignment horizontal="center" vertical="center"/>
    </xf>
    <xf numFmtId="49" fontId="33" fillId="28" borderId="5" xfId="113" applyNumberFormat="1" applyFont="1" applyFill="1" applyBorder="1" applyAlignment="1">
      <alignment horizontal="center" vertical="center"/>
    </xf>
    <xf numFmtId="49" fontId="33" fillId="28" borderId="6" xfId="113" applyNumberFormat="1" applyFont="1" applyFill="1" applyBorder="1" applyAlignment="1">
      <alignment horizontal="center" vertical="center"/>
    </xf>
    <xf numFmtId="0" fontId="33" fillId="28" borderId="7" xfId="113" applyFont="1" applyFill="1" applyBorder="1" applyAlignment="1">
      <alignment horizontal="center" vertical="center"/>
    </xf>
    <xf numFmtId="0" fontId="33" fillId="28" borderId="49" xfId="113" applyFont="1" applyFill="1" applyBorder="1" applyAlignment="1">
      <alignment horizontal="center" vertical="center"/>
    </xf>
    <xf numFmtId="0" fontId="33" fillId="28" borderId="7" xfId="113" applyFont="1" applyFill="1" applyBorder="1" applyAlignment="1">
      <alignment vertical="center"/>
    </xf>
    <xf numFmtId="4" fontId="35" fillId="27" borderId="6" xfId="111" applyNumberFormat="1" applyFont="1" applyFill="1" applyBorder="1" applyAlignment="1">
      <alignment vertical="center"/>
    </xf>
    <xf numFmtId="4" fontId="33" fillId="28" borderId="24" xfId="111" applyNumberFormat="1" applyFont="1" applyFill="1" applyBorder="1" applyAlignment="1">
      <alignment vertical="center"/>
    </xf>
    <xf numFmtId="166" fontId="27" fillId="25" borderId="8" xfId="111" applyNumberFormat="1" applyFont="1" applyFill="1" applyBorder="1" applyAlignment="1">
      <alignment vertical="center"/>
    </xf>
    <xf numFmtId="166" fontId="27" fillId="25" borderId="41" xfId="111" applyNumberFormat="1" applyFont="1" applyFill="1" applyBorder="1" applyAlignment="1">
      <alignment vertical="center"/>
    </xf>
    <xf numFmtId="0" fontId="41" fillId="28" borderId="4" xfId="113" applyFont="1" applyFill="1" applyBorder="1" applyAlignment="1">
      <alignment horizontal="center" vertical="center"/>
    </xf>
    <xf numFmtId="49" fontId="41" fillId="28" borderId="5" xfId="113" applyNumberFormat="1" applyFont="1" applyFill="1" applyBorder="1" applyAlignment="1">
      <alignment horizontal="center" vertical="center"/>
    </xf>
    <xf numFmtId="49" fontId="41" fillId="28" borderId="6" xfId="113" applyNumberFormat="1" applyFont="1" applyFill="1" applyBorder="1" applyAlignment="1">
      <alignment horizontal="center" vertical="center"/>
    </xf>
    <xf numFmtId="0" fontId="41" fillId="28" borderId="7" xfId="113" applyFont="1" applyFill="1" applyBorder="1" applyAlignment="1">
      <alignment horizontal="center" vertical="center"/>
    </xf>
    <xf numFmtId="0" fontId="41" fillId="28" borderId="49" xfId="113" applyFont="1" applyFill="1" applyBorder="1" applyAlignment="1">
      <alignment horizontal="center" vertical="center"/>
    </xf>
    <xf numFmtId="0" fontId="41" fillId="28" borderId="7" xfId="113" applyFont="1" applyFill="1" applyBorder="1" applyAlignment="1">
      <alignment vertical="center"/>
    </xf>
    <xf numFmtId="4" fontId="41" fillId="28" borderId="24" xfId="111" applyNumberFormat="1" applyFont="1" applyFill="1" applyBorder="1" applyAlignment="1">
      <alignment vertical="center"/>
    </xf>
    <xf numFmtId="0" fontId="42" fillId="0" borderId="4" xfId="113" applyFont="1" applyFill="1" applyBorder="1" applyAlignment="1">
      <alignment horizontal="center" vertical="center"/>
    </xf>
    <xf numFmtId="49" fontId="42" fillId="0" borderId="5" xfId="113" applyNumberFormat="1" applyFont="1" applyFill="1" applyBorder="1" applyAlignment="1">
      <alignment horizontal="center" vertical="center"/>
    </xf>
    <xf numFmtId="49" fontId="42" fillId="0" borderId="6" xfId="113" applyNumberFormat="1" applyFont="1" applyFill="1" applyBorder="1" applyAlignment="1">
      <alignment horizontal="center" vertical="center"/>
    </xf>
    <xf numFmtId="0" fontId="43" fillId="0" borderId="24" xfId="111" applyFont="1" applyFill="1" applyBorder="1" applyAlignment="1">
      <alignment horizontal="center" vertical="center"/>
    </xf>
    <xf numFmtId="0" fontId="43" fillId="0" borderId="24" xfId="2" applyFont="1" applyFill="1" applyBorder="1" applyAlignment="1">
      <alignment horizontal="center" vertical="center"/>
    </xf>
    <xf numFmtId="0" fontId="43" fillId="0" borderId="24" xfId="2" applyFont="1" applyFill="1" applyBorder="1" applyAlignment="1">
      <alignment vertical="center"/>
    </xf>
    <xf numFmtId="2" fontId="43" fillId="0" borderId="24" xfId="113" applyNumberFormat="1" applyFont="1" applyFill="1" applyBorder="1" applyAlignment="1">
      <alignment vertical="center"/>
    </xf>
    <xf numFmtId="4" fontId="43" fillId="0" borderId="24" xfId="111" applyNumberFormat="1" applyFont="1" applyFill="1" applyBorder="1" applyAlignment="1">
      <alignment vertical="center"/>
    </xf>
    <xf numFmtId="4" fontId="44" fillId="0" borderId="24" xfId="111" applyNumberFormat="1" applyFont="1" applyFill="1" applyBorder="1" applyAlignment="1">
      <alignment vertical="center"/>
    </xf>
    <xf numFmtId="0" fontId="43" fillId="0" borderId="24" xfId="112" applyFont="1" applyFill="1" applyBorder="1" applyAlignment="1">
      <alignment horizontal="center" vertical="center"/>
    </xf>
    <xf numFmtId="0" fontId="43" fillId="0" borderId="24" xfId="112" applyFont="1" applyFill="1" applyBorder="1" applyAlignment="1">
      <alignment vertical="center"/>
    </xf>
    <xf numFmtId="2" fontId="43" fillId="0" borderId="24" xfId="111" applyNumberFormat="1" applyFont="1" applyFill="1" applyBorder="1" applyAlignment="1">
      <alignment vertical="center"/>
    </xf>
    <xf numFmtId="0" fontId="43" fillId="0" borderId="23" xfId="111" applyFont="1" applyFill="1" applyBorder="1" applyAlignment="1">
      <alignment horizontal="center" vertical="center"/>
    </xf>
    <xf numFmtId="49" fontId="43" fillId="0" borderId="13" xfId="111" applyNumberFormat="1" applyFont="1" applyFill="1" applyBorder="1" applyAlignment="1">
      <alignment horizontal="center" vertical="center"/>
    </xf>
    <xf numFmtId="49" fontId="43" fillId="0" borderId="15" xfId="111" applyNumberFormat="1" applyFont="1" applyFill="1" applyBorder="1" applyAlignment="1">
      <alignment horizontal="center" vertical="center"/>
    </xf>
    <xf numFmtId="0" fontId="43" fillId="0" borderId="14" xfId="111" applyFont="1" applyFill="1" applyBorder="1" applyAlignment="1">
      <alignment horizontal="center" vertical="center"/>
    </xf>
    <xf numFmtId="0" fontId="43" fillId="0" borderId="24" xfId="111" applyFont="1" applyFill="1" applyBorder="1" applyAlignment="1">
      <alignment vertical="center"/>
    </xf>
    <xf numFmtId="4" fontId="43" fillId="0" borderId="15" xfId="111" applyNumberFormat="1" applyFont="1" applyFill="1" applyBorder="1" applyAlignment="1">
      <alignment vertical="center"/>
    </xf>
    <xf numFmtId="0" fontId="41" fillId="0" borderId="23" xfId="111" applyFont="1" applyFill="1" applyBorder="1" applyAlignment="1">
      <alignment horizontal="center" vertical="center"/>
    </xf>
    <xf numFmtId="49" fontId="41" fillId="0" borderId="13" xfId="111" applyNumberFormat="1" applyFont="1" applyFill="1" applyBorder="1" applyAlignment="1">
      <alignment vertical="center"/>
    </xf>
    <xf numFmtId="0" fontId="41" fillId="0" borderId="24" xfId="111" applyFont="1" applyFill="1" applyBorder="1" applyAlignment="1">
      <alignment horizontal="center" vertical="center"/>
    </xf>
    <xf numFmtId="0" fontId="41" fillId="0" borderId="13" xfId="111" applyFont="1" applyFill="1" applyBorder="1" applyAlignment="1">
      <alignment horizontal="center" vertical="center"/>
    </xf>
    <xf numFmtId="0" fontId="41" fillId="0" borderId="24" xfId="111" applyFont="1" applyFill="1" applyBorder="1" applyAlignment="1">
      <alignment vertical="center"/>
    </xf>
    <xf numFmtId="4" fontId="41" fillId="0" borderId="15" xfId="111" applyNumberFormat="1" applyFont="1" applyFill="1" applyBorder="1" applyAlignment="1">
      <alignment vertical="center"/>
    </xf>
    <xf numFmtId="4" fontId="41" fillId="0" borderId="37" xfId="111" applyNumberFormat="1" applyFont="1" applyFill="1" applyBorder="1" applyAlignment="1">
      <alignment vertical="center"/>
    </xf>
    <xf numFmtId="0" fontId="42" fillId="0" borderId="18" xfId="111" applyFont="1" applyFill="1" applyBorder="1" applyAlignment="1">
      <alignment horizontal="center" vertical="center"/>
    </xf>
    <xf numFmtId="0" fontId="42" fillId="0" borderId="19" xfId="111" applyFont="1" applyFill="1" applyBorder="1" applyAlignment="1">
      <alignment horizontal="center" vertical="center"/>
    </xf>
    <xf numFmtId="0" fontId="43" fillId="0" borderId="21" xfId="111" applyFont="1" applyFill="1" applyBorder="1" applyAlignment="1">
      <alignment horizontal="center" vertical="center"/>
    </xf>
    <xf numFmtId="0" fontId="43" fillId="0" borderId="26" xfId="111" applyFont="1" applyFill="1" applyBorder="1" applyAlignment="1">
      <alignment horizontal="center" vertical="center"/>
    </xf>
    <xf numFmtId="0" fontId="43" fillId="0" borderId="21" xfId="112" applyFont="1" applyFill="1" applyBorder="1" applyAlignment="1">
      <alignment vertical="center"/>
    </xf>
    <xf numFmtId="4" fontId="43" fillId="0" borderId="20" xfId="111" applyNumberFormat="1" applyFont="1" applyFill="1" applyBorder="1" applyAlignment="1">
      <alignment vertical="center"/>
    </xf>
    <xf numFmtId="4" fontId="44" fillId="0" borderId="20" xfId="111" applyNumberFormat="1" applyFont="1" applyFill="1" applyBorder="1" applyAlignment="1">
      <alignment vertical="center"/>
    </xf>
    <xf numFmtId="4" fontId="43" fillId="0" borderId="38" xfId="111" applyNumberFormat="1" applyFont="1" applyFill="1" applyBorder="1" applyAlignment="1">
      <alignment vertical="center"/>
    </xf>
    <xf numFmtId="0" fontId="36" fillId="26" borderId="36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3" fillId="0" borderId="0" xfId="109" applyFont="1" applyFill="1" applyAlignment="1">
      <alignment horizontal="center"/>
    </xf>
    <xf numFmtId="0" fontId="24" fillId="0" borderId="0" xfId="109" applyFont="1" applyAlignment="1">
      <alignment horizontal="center"/>
    </xf>
    <xf numFmtId="0" fontId="26" fillId="0" borderId="0" xfId="109" applyFont="1" applyAlignment="1">
      <alignment horizontal="center"/>
    </xf>
    <xf numFmtId="0" fontId="34" fillId="25" borderId="42" xfId="111" applyFont="1" applyFill="1" applyBorder="1" applyAlignment="1">
      <alignment horizontal="left" vertical="center"/>
    </xf>
    <xf numFmtId="0" fontId="34" fillId="25" borderId="36" xfId="111" applyFont="1" applyFill="1" applyBorder="1" applyAlignment="1">
      <alignment horizontal="left" vertical="center"/>
    </xf>
    <xf numFmtId="0" fontId="34" fillId="25" borderId="39" xfId="111" applyFont="1" applyFill="1" applyBorder="1" applyAlignment="1">
      <alignment horizontal="left" vertical="center"/>
    </xf>
    <xf numFmtId="49" fontId="35" fillId="27" borderId="10" xfId="111" applyNumberFormat="1" applyFont="1" applyFill="1" applyBorder="1" applyAlignment="1">
      <alignment horizontal="center" vertical="center"/>
    </xf>
    <xf numFmtId="49" fontId="35" fillId="27" borderId="11" xfId="111" applyNumberFormat="1" applyFont="1" applyFill="1" applyBorder="1" applyAlignment="1">
      <alignment horizontal="center" vertical="center"/>
    </xf>
  </cellXfs>
  <cellStyles count="114">
    <cellStyle name="20 % – Zvýraznění1 2" xfId="4"/>
    <cellStyle name="20 % – Zvýraznění1 3" xfId="5"/>
    <cellStyle name="20 % – Zvýraznění2 2" xfId="6"/>
    <cellStyle name="20 % – Zvýraznění2 3" xfId="7"/>
    <cellStyle name="20 % – Zvýraznění3 2" xfId="8"/>
    <cellStyle name="20 % – Zvýraznění3 3" xfId="9"/>
    <cellStyle name="20 % – Zvýraznění4 2" xfId="10"/>
    <cellStyle name="20 % – Zvýraznění4 3" xfId="11"/>
    <cellStyle name="20 % – Zvýraznění5 2" xfId="12"/>
    <cellStyle name="20 % – Zvýraznění5 3" xfId="13"/>
    <cellStyle name="20 % – Zvýraznění6 2" xfId="14"/>
    <cellStyle name="20 % – Zvýraznění6 3" xfId="15"/>
    <cellStyle name="40 % – Zvýraznění1 2" xfId="16"/>
    <cellStyle name="40 % – Zvýraznění1 3" xfId="17"/>
    <cellStyle name="40 % – Zvýraznění2 2" xfId="18"/>
    <cellStyle name="40 % – Zvýraznění2 3" xfId="19"/>
    <cellStyle name="40 % – Zvýraznění3 2" xfId="20"/>
    <cellStyle name="40 % – Zvýraznění3 3" xfId="21"/>
    <cellStyle name="40 % – Zvýraznění4 2" xfId="22"/>
    <cellStyle name="40 % – Zvýraznění4 3" xfId="23"/>
    <cellStyle name="40 % – Zvýraznění5 2" xfId="24"/>
    <cellStyle name="40 % – Zvýraznění5 3" xfId="25"/>
    <cellStyle name="40 % – Zvýraznění6 2" xfId="26"/>
    <cellStyle name="40 % – Zvýraznění6 3" xfId="27"/>
    <cellStyle name="60 % – Zvýraznění1 2" xfId="28"/>
    <cellStyle name="60 % – Zvýraznění1 3" xfId="29"/>
    <cellStyle name="60 % – Zvýraznění2 2" xfId="30"/>
    <cellStyle name="60 % – Zvýraznění2 3" xfId="31"/>
    <cellStyle name="60 % – Zvýraznění3 2" xfId="32"/>
    <cellStyle name="60 % – Zvýraznění3 3" xfId="33"/>
    <cellStyle name="60 % – Zvýraznění4 2" xfId="34"/>
    <cellStyle name="60 % – Zvýraznění4 3" xfId="35"/>
    <cellStyle name="60 % – Zvýraznění5 2" xfId="36"/>
    <cellStyle name="60 % – Zvýraznění5 3" xfId="37"/>
    <cellStyle name="60 % – Zvýraznění6 2" xfId="38"/>
    <cellStyle name="60 % – Zvýraznění6 3" xfId="39"/>
    <cellStyle name="Celkem 2" xfId="40"/>
    <cellStyle name="Celkem 3" xfId="41"/>
    <cellStyle name="Čárka 2" xfId="42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67"/>
    <cellStyle name="normální 2" xfId="2"/>
    <cellStyle name="normální 2 2" xfId="68"/>
    <cellStyle name="Normální 22" xfId="69"/>
    <cellStyle name="Normální 3" xfId="1"/>
    <cellStyle name="Normální 3 2" xfId="70"/>
    <cellStyle name="Normální 4" xfId="3"/>
    <cellStyle name="Normální 4 2" xfId="71"/>
    <cellStyle name="Normální 4 2 2" xfId="72"/>
    <cellStyle name="Normální 5" xfId="73"/>
    <cellStyle name="Normální 5 2" xfId="74"/>
    <cellStyle name="Normální 5 3" xfId="75"/>
    <cellStyle name="Normální 6" xfId="76"/>
    <cellStyle name="Normální 7" xfId="77"/>
    <cellStyle name="Normální 8" xfId="78"/>
    <cellStyle name="Normální 9" xfId="79"/>
    <cellStyle name="normální_2. Rozpočet 2007 - tabulky" xfId="109"/>
    <cellStyle name="normální_Rozpis výdajů 03 bez PO 2 2" xfId="111"/>
    <cellStyle name="normální_Rozpis výdajů 03 bez PO_02 - ORREP" xfId="113"/>
    <cellStyle name="normální_Rozpis výdajů 03 bez PO_UR 2008 1-168 tisk" xfId="112"/>
    <cellStyle name="normální_Rozpočet 2004 (ZK)" xfId="110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0" workbookViewId="0">
      <selection activeCell="D32" sqref="D3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60" t="s">
        <v>19</v>
      </c>
      <c r="B1" s="160"/>
      <c r="C1" s="25"/>
      <c r="D1" s="25"/>
      <c r="E1" s="26" t="s">
        <v>16</v>
      </c>
    </row>
    <row r="2" spans="1:10" ht="24.75" thickBot="1" x14ac:dyDescent="0.3">
      <c r="A2" s="27" t="s">
        <v>20</v>
      </c>
      <c r="B2" s="28" t="s">
        <v>21</v>
      </c>
      <c r="C2" s="29" t="s">
        <v>22</v>
      </c>
      <c r="D2" s="29" t="s">
        <v>83</v>
      </c>
      <c r="E2" s="29" t="s">
        <v>23</v>
      </c>
    </row>
    <row r="3" spans="1:10" ht="15" customHeight="1" x14ac:dyDescent="0.25">
      <c r="A3" s="30" t="s">
        <v>24</v>
      </c>
      <c r="B3" s="31" t="s">
        <v>25</v>
      </c>
      <c r="C3" s="32">
        <f>C4+C5+C6</f>
        <v>3050982.68</v>
      </c>
      <c r="D3" s="32">
        <f>D4+D5+D6</f>
        <v>0</v>
      </c>
      <c r="E3" s="33">
        <f t="shared" ref="E3:E24" si="0">C3+D3</f>
        <v>3050982.68</v>
      </c>
    </row>
    <row r="4" spans="1:10" ht="15" customHeight="1" x14ac:dyDescent="0.25">
      <c r="A4" s="34" t="s">
        <v>26</v>
      </c>
      <c r="B4" s="35" t="s">
        <v>27</v>
      </c>
      <c r="C4" s="36">
        <v>2960700</v>
      </c>
      <c r="D4" s="37">
        <v>0</v>
      </c>
      <c r="E4" s="38">
        <f t="shared" si="0"/>
        <v>2960700</v>
      </c>
      <c r="J4" s="39"/>
    </row>
    <row r="5" spans="1:10" ht="15" customHeight="1" x14ac:dyDescent="0.25">
      <c r="A5" s="34" t="s">
        <v>28</v>
      </c>
      <c r="B5" s="35" t="s">
        <v>29</v>
      </c>
      <c r="C5" s="36">
        <v>90282.68</v>
      </c>
      <c r="D5" s="40">
        <v>0</v>
      </c>
      <c r="E5" s="38">
        <f t="shared" si="0"/>
        <v>90282.68</v>
      </c>
    </row>
    <row r="6" spans="1:10" ht="15" customHeight="1" x14ac:dyDescent="0.25">
      <c r="A6" s="34" t="s">
        <v>84</v>
      </c>
      <c r="B6" s="35" t="s">
        <v>30</v>
      </c>
      <c r="C6" s="36">
        <v>0</v>
      </c>
      <c r="D6" s="36">
        <v>0</v>
      </c>
      <c r="E6" s="38">
        <f t="shared" si="0"/>
        <v>0</v>
      </c>
    </row>
    <row r="7" spans="1:10" ht="15" customHeight="1" x14ac:dyDescent="0.25">
      <c r="A7" s="41" t="s">
        <v>31</v>
      </c>
      <c r="B7" s="35" t="s">
        <v>32</v>
      </c>
      <c r="C7" s="42">
        <f>C8+C14</f>
        <v>5392931.6900000013</v>
      </c>
      <c r="D7" s="42">
        <f>D8+D14</f>
        <v>0</v>
      </c>
      <c r="E7" s="43">
        <f t="shared" si="0"/>
        <v>5392931.6900000013</v>
      </c>
    </row>
    <row r="8" spans="1:10" ht="15" customHeight="1" x14ac:dyDescent="0.25">
      <c r="A8" s="34" t="s">
        <v>33</v>
      </c>
      <c r="B8" s="35" t="s">
        <v>34</v>
      </c>
      <c r="C8" s="36">
        <f>C9+C10+C12+C13+C11</f>
        <v>5390918.1500000013</v>
      </c>
      <c r="D8" s="36">
        <f>D9+D10+D12+D13</f>
        <v>0</v>
      </c>
      <c r="E8" s="44">
        <f t="shared" si="0"/>
        <v>5390918.1500000013</v>
      </c>
    </row>
    <row r="9" spans="1:10" ht="15" customHeight="1" x14ac:dyDescent="0.25">
      <c r="A9" s="34" t="s">
        <v>35</v>
      </c>
      <c r="B9" s="35" t="s">
        <v>36</v>
      </c>
      <c r="C9" s="36">
        <v>70970.2</v>
      </c>
      <c r="D9" s="36">
        <v>0</v>
      </c>
      <c r="E9" s="44">
        <f t="shared" si="0"/>
        <v>70970.2</v>
      </c>
    </row>
    <row r="10" spans="1:10" ht="15" customHeight="1" x14ac:dyDescent="0.25">
      <c r="A10" s="34" t="s">
        <v>37</v>
      </c>
      <c r="B10" s="35" t="s">
        <v>34</v>
      </c>
      <c r="C10" s="36">
        <v>5293184.6400000006</v>
      </c>
      <c r="D10" s="36">
        <v>0</v>
      </c>
      <c r="E10" s="44">
        <f t="shared" si="0"/>
        <v>5293184.6400000006</v>
      </c>
    </row>
    <row r="11" spans="1:10" ht="15" customHeight="1" x14ac:dyDescent="0.25">
      <c r="A11" s="34" t="s">
        <v>38</v>
      </c>
      <c r="B11" s="35">
        <v>4123</v>
      </c>
      <c r="C11" s="36">
        <v>0</v>
      </c>
      <c r="D11" s="36">
        <v>0</v>
      </c>
      <c r="E11" s="44">
        <f>SUM(C11:D11)</f>
        <v>0</v>
      </c>
    </row>
    <row r="12" spans="1:10" ht="15" customHeight="1" x14ac:dyDescent="0.25">
      <c r="A12" s="34" t="s">
        <v>39</v>
      </c>
      <c r="B12" s="35" t="s">
        <v>40</v>
      </c>
      <c r="C12" s="36">
        <v>410.19</v>
      </c>
      <c r="D12" s="36">
        <v>0</v>
      </c>
      <c r="E12" s="44">
        <f>SUM(C12:D12)</f>
        <v>410.19</v>
      </c>
    </row>
    <row r="13" spans="1:10" ht="15" customHeight="1" x14ac:dyDescent="0.25">
      <c r="A13" s="34" t="s">
        <v>41</v>
      </c>
      <c r="B13" s="35">
        <v>4121</v>
      </c>
      <c r="C13" s="36">
        <v>26353.119999999999</v>
      </c>
      <c r="D13" s="36">
        <v>0</v>
      </c>
      <c r="E13" s="44">
        <f>SUM(C13:D13)</f>
        <v>26353.119999999999</v>
      </c>
    </row>
    <row r="14" spans="1:10" ht="15" customHeight="1" x14ac:dyDescent="0.25">
      <c r="A14" s="34" t="s">
        <v>42</v>
      </c>
      <c r="B14" s="35" t="s">
        <v>43</v>
      </c>
      <c r="C14" s="36">
        <f>C15+C16+C17+C18</f>
        <v>2013.54</v>
      </c>
      <c r="D14" s="36">
        <f>D15+D17+D18</f>
        <v>0</v>
      </c>
      <c r="E14" s="44">
        <f t="shared" si="0"/>
        <v>2013.54</v>
      </c>
    </row>
    <row r="15" spans="1:10" ht="15" customHeight="1" x14ac:dyDescent="0.25">
      <c r="A15" s="34" t="s">
        <v>44</v>
      </c>
      <c r="B15" s="35" t="s">
        <v>45</v>
      </c>
      <c r="C15" s="36">
        <v>111.87</v>
      </c>
      <c r="D15" s="36">
        <v>0</v>
      </c>
      <c r="E15" s="44">
        <f t="shared" si="0"/>
        <v>111.87</v>
      </c>
    </row>
    <row r="16" spans="1:10" ht="15" customHeight="1" x14ac:dyDescent="0.25">
      <c r="A16" s="34" t="s">
        <v>46</v>
      </c>
      <c r="B16" s="35">
        <v>4223</v>
      </c>
      <c r="C16" s="36">
        <v>0</v>
      </c>
      <c r="D16" s="36">
        <v>0</v>
      </c>
      <c r="E16" s="44">
        <f>SUM(C16:D16)</f>
        <v>0</v>
      </c>
    </row>
    <row r="17" spans="1:5" ht="15" customHeight="1" x14ac:dyDescent="0.25">
      <c r="A17" s="34" t="s">
        <v>47</v>
      </c>
      <c r="B17" s="35" t="s">
        <v>48</v>
      </c>
      <c r="C17" s="36">
        <v>1901.67</v>
      </c>
      <c r="D17" s="36">
        <v>0</v>
      </c>
      <c r="E17" s="44">
        <f>SUM(C17:D17)</f>
        <v>1901.67</v>
      </c>
    </row>
    <row r="18" spans="1:5" ht="15" customHeight="1" x14ac:dyDescent="0.25">
      <c r="A18" s="34" t="s">
        <v>49</v>
      </c>
      <c r="B18" s="35">
        <v>4221</v>
      </c>
      <c r="C18" s="36">
        <v>0</v>
      </c>
      <c r="D18" s="36">
        <v>0</v>
      </c>
      <c r="E18" s="44">
        <f>SUM(C18:D18)</f>
        <v>0</v>
      </c>
    </row>
    <row r="19" spans="1:5" ht="15" customHeight="1" x14ac:dyDescent="0.25">
      <c r="A19" s="41" t="s">
        <v>50</v>
      </c>
      <c r="B19" s="45" t="s">
        <v>51</v>
      </c>
      <c r="C19" s="42">
        <f>C3+C7</f>
        <v>8443914.370000001</v>
      </c>
      <c r="D19" s="42">
        <f>D3+D7</f>
        <v>0</v>
      </c>
      <c r="E19" s="43">
        <f t="shared" si="0"/>
        <v>8443914.370000001</v>
      </c>
    </row>
    <row r="20" spans="1:5" ht="15" customHeight="1" x14ac:dyDescent="0.25">
      <c r="A20" s="41" t="s">
        <v>52</v>
      </c>
      <c r="B20" s="45" t="s">
        <v>53</v>
      </c>
      <c r="C20" s="42">
        <f>SUM(C21:C23)</f>
        <v>2001508.7400000002</v>
      </c>
      <c r="D20" s="42">
        <f>SUM(D21:D23)</f>
        <v>0</v>
      </c>
      <c r="E20" s="43">
        <f t="shared" si="0"/>
        <v>2001508.7400000002</v>
      </c>
    </row>
    <row r="21" spans="1:5" ht="15" customHeight="1" x14ac:dyDescent="0.25">
      <c r="A21" s="34" t="s">
        <v>54</v>
      </c>
      <c r="B21" s="35" t="s">
        <v>55</v>
      </c>
      <c r="C21" s="36">
        <v>111779.24</v>
      </c>
      <c r="D21" s="36">
        <v>0</v>
      </c>
      <c r="E21" s="44">
        <f t="shared" si="0"/>
        <v>111779.24</v>
      </c>
    </row>
    <row r="22" spans="1:5" ht="15" customHeight="1" x14ac:dyDescent="0.25">
      <c r="A22" s="34" t="s">
        <v>56</v>
      </c>
      <c r="B22" s="35">
        <v>8115</v>
      </c>
      <c r="C22" s="36">
        <v>1986604.5</v>
      </c>
      <c r="D22" s="36">
        <v>0</v>
      </c>
      <c r="E22" s="44">
        <f>SUM(C22:D22)</f>
        <v>1986604.5</v>
      </c>
    </row>
    <row r="23" spans="1:5" ht="15" customHeight="1" thickBot="1" x14ac:dyDescent="0.3">
      <c r="A23" s="46" t="s">
        <v>57</v>
      </c>
      <c r="B23" s="47">
        <v>-8124</v>
      </c>
      <c r="C23" s="48">
        <v>-96875</v>
      </c>
      <c r="D23" s="48">
        <v>0</v>
      </c>
      <c r="E23" s="49">
        <f>C23+D23</f>
        <v>-96875</v>
      </c>
    </row>
    <row r="24" spans="1:5" ht="15" customHeight="1" thickBot="1" x14ac:dyDescent="0.3">
      <c r="A24" s="50" t="s">
        <v>58</v>
      </c>
      <c r="B24" s="51"/>
      <c r="C24" s="52">
        <f>C3+C7+C20</f>
        <v>10445423.110000001</v>
      </c>
      <c r="D24" s="52">
        <f>D19+D20</f>
        <v>0</v>
      </c>
      <c r="E24" s="53">
        <f t="shared" si="0"/>
        <v>10445423.110000001</v>
      </c>
    </row>
    <row r="25" spans="1:5" ht="15.75" thickBot="1" x14ac:dyDescent="0.3">
      <c r="A25" s="160" t="s">
        <v>59</v>
      </c>
      <c r="B25" s="160"/>
      <c r="C25" s="54"/>
      <c r="D25" s="54"/>
      <c r="E25" s="55" t="s">
        <v>16</v>
      </c>
    </row>
    <row r="26" spans="1:5" ht="24.75" thickBot="1" x14ac:dyDescent="0.3">
      <c r="A26" s="27" t="s">
        <v>60</v>
      </c>
      <c r="B26" s="28" t="s">
        <v>2</v>
      </c>
      <c r="C26" s="29" t="s">
        <v>12</v>
      </c>
      <c r="D26" s="29" t="s">
        <v>83</v>
      </c>
      <c r="E26" s="29" t="s">
        <v>61</v>
      </c>
    </row>
    <row r="27" spans="1:5" ht="15" customHeight="1" x14ac:dyDescent="0.25">
      <c r="A27" s="56" t="s">
        <v>62</v>
      </c>
      <c r="B27" s="57" t="s">
        <v>63</v>
      </c>
      <c r="C27" s="40">
        <v>31838.7</v>
      </c>
      <c r="D27" s="40">
        <v>0</v>
      </c>
      <c r="E27" s="58">
        <f>C27+D27</f>
        <v>31838.7</v>
      </c>
    </row>
    <row r="28" spans="1:5" ht="15" customHeight="1" x14ac:dyDescent="0.25">
      <c r="A28" s="59" t="s">
        <v>64</v>
      </c>
      <c r="B28" s="35" t="s">
        <v>63</v>
      </c>
      <c r="C28" s="36">
        <v>294261.07</v>
      </c>
      <c r="D28" s="40">
        <v>0</v>
      </c>
      <c r="E28" s="58">
        <f t="shared" ref="E28:E43" si="1">C28+D28</f>
        <v>294261.07</v>
      </c>
    </row>
    <row r="29" spans="1:5" ht="15" customHeight="1" x14ac:dyDescent="0.25">
      <c r="A29" s="59" t="s">
        <v>65</v>
      </c>
      <c r="B29" s="35" t="s">
        <v>66</v>
      </c>
      <c r="C29" s="36">
        <v>190922.78</v>
      </c>
      <c r="D29" s="40">
        <v>0</v>
      </c>
      <c r="E29" s="58">
        <f>SUM(C29:D29)</f>
        <v>190922.78</v>
      </c>
    </row>
    <row r="30" spans="1:5" ht="15" customHeight="1" x14ac:dyDescent="0.25">
      <c r="A30" s="59" t="s">
        <v>67</v>
      </c>
      <c r="B30" s="35" t="s">
        <v>63</v>
      </c>
      <c r="C30" s="36">
        <v>1052060.3</v>
      </c>
      <c r="D30" s="40">
        <v>0</v>
      </c>
      <c r="E30" s="58">
        <f t="shared" si="1"/>
        <v>1052060.3</v>
      </c>
    </row>
    <row r="31" spans="1:5" ht="15" customHeight="1" x14ac:dyDescent="0.25">
      <c r="A31" s="59" t="s">
        <v>68</v>
      </c>
      <c r="B31" s="35" t="s">
        <v>63</v>
      </c>
      <c r="C31" s="36">
        <v>848632.12000000011</v>
      </c>
      <c r="D31" s="40">
        <v>185</v>
      </c>
      <c r="E31" s="58">
        <f t="shared" si="1"/>
        <v>848817.12000000011</v>
      </c>
    </row>
    <row r="32" spans="1:5" ht="15" customHeight="1" x14ac:dyDescent="0.25">
      <c r="A32" s="59" t="s">
        <v>69</v>
      </c>
      <c r="B32" s="35" t="s">
        <v>63</v>
      </c>
      <c r="C32" s="36">
        <v>4689272.87</v>
      </c>
      <c r="D32" s="40">
        <v>0</v>
      </c>
      <c r="E32" s="58">
        <f>C32+D32</f>
        <v>4689272.87</v>
      </c>
    </row>
    <row r="33" spans="1:7" ht="15" customHeight="1" x14ac:dyDescent="0.25">
      <c r="A33" s="59" t="s">
        <v>70</v>
      </c>
      <c r="B33" s="35" t="s">
        <v>66</v>
      </c>
      <c r="C33" s="36">
        <v>821242.94000000018</v>
      </c>
      <c r="D33" s="40">
        <v>-185</v>
      </c>
      <c r="E33" s="58">
        <f t="shared" si="1"/>
        <v>821057.94000000018</v>
      </c>
    </row>
    <row r="34" spans="1:7" ht="15" customHeight="1" x14ac:dyDescent="0.25">
      <c r="A34" s="59" t="s">
        <v>71</v>
      </c>
      <c r="B34" s="35" t="s">
        <v>63</v>
      </c>
      <c r="C34" s="36">
        <v>169919</v>
      </c>
      <c r="D34" s="40">
        <v>0</v>
      </c>
      <c r="E34" s="58">
        <f t="shared" si="1"/>
        <v>169919</v>
      </c>
    </row>
    <row r="35" spans="1:7" ht="15" customHeight="1" x14ac:dyDescent="0.25">
      <c r="A35" s="59" t="s">
        <v>72</v>
      </c>
      <c r="B35" s="35" t="s">
        <v>66</v>
      </c>
      <c r="C35" s="36">
        <v>805889.05</v>
      </c>
      <c r="D35" s="40">
        <v>0</v>
      </c>
      <c r="E35" s="58">
        <f t="shared" si="1"/>
        <v>805889.05</v>
      </c>
    </row>
    <row r="36" spans="1:7" ht="15" customHeight="1" x14ac:dyDescent="0.25">
      <c r="A36" s="59" t="s">
        <v>73</v>
      </c>
      <c r="B36" s="35" t="s">
        <v>74</v>
      </c>
      <c r="C36" s="36">
        <v>0</v>
      </c>
      <c r="D36" s="40">
        <v>0</v>
      </c>
      <c r="E36" s="58">
        <f t="shared" si="1"/>
        <v>0</v>
      </c>
    </row>
    <row r="37" spans="1:7" ht="15" customHeight="1" x14ac:dyDescent="0.25">
      <c r="A37" s="59" t="s">
        <v>75</v>
      </c>
      <c r="B37" s="35" t="s">
        <v>66</v>
      </c>
      <c r="C37" s="36">
        <v>1241789.2200000002</v>
      </c>
      <c r="D37" s="40">
        <v>0</v>
      </c>
      <c r="E37" s="58">
        <f t="shared" si="1"/>
        <v>1241789.2200000002</v>
      </c>
    </row>
    <row r="38" spans="1:7" ht="15" customHeight="1" x14ac:dyDescent="0.25">
      <c r="A38" s="59" t="s">
        <v>76</v>
      </c>
      <c r="B38" s="35" t="s">
        <v>66</v>
      </c>
      <c r="C38" s="36">
        <v>15500</v>
      </c>
      <c r="D38" s="40">
        <v>0</v>
      </c>
      <c r="E38" s="58">
        <f t="shared" si="1"/>
        <v>15500</v>
      </c>
    </row>
    <row r="39" spans="1:7" ht="15" customHeight="1" x14ac:dyDescent="0.25">
      <c r="A39" s="59" t="s">
        <v>77</v>
      </c>
      <c r="B39" s="35" t="s">
        <v>63</v>
      </c>
      <c r="C39" s="36">
        <v>11008.82</v>
      </c>
      <c r="D39" s="40">
        <v>0</v>
      </c>
      <c r="E39" s="58">
        <f t="shared" si="1"/>
        <v>11008.82</v>
      </c>
    </row>
    <row r="40" spans="1:7" ht="15" customHeight="1" x14ac:dyDescent="0.25">
      <c r="A40" s="59" t="s">
        <v>78</v>
      </c>
      <c r="B40" s="35" t="s">
        <v>66</v>
      </c>
      <c r="C40" s="36">
        <v>166413.18</v>
      </c>
      <c r="D40" s="40">
        <v>0</v>
      </c>
      <c r="E40" s="58">
        <f>C40+D40</f>
        <v>166413.18</v>
      </c>
    </row>
    <row r="41" spans="1:7" ht="15" customHeight="1" x14ac:dyDescent="0.25">
      <c r="A41" s="59" t="s">
        <v>79</v>
      </c>
      <c r="B41" s="35" t="s">
        <v>66</v>
      </c>
      <c r="C41" s="36">
        <v>15293.36</v>
      </c>
      <c r="D41" s="40">
        <v>0</v>
      </c>
      <c r="E41" s="58">
        <f t="shared" si="1"/>
        <v>15293.36</v>
      </c>
    </row>
    <row r="42" spans="1:7" ht="15" customHeight="1" x14ac:dyDescent="0.25">
      <c r="A42" s="59" t="s">
        <v>80</v>
      </c>
      <c r="B42" s="35" t="s">
        <v>66</v>
      </c>
      <c r="C42" s="36">
        <v>86065.55</v>
      </c>
      <c r="D42" s="40">
        <v>0</v>
      </c>
      <c r="E42" s="58">
        <f t="shared" si="1"/>
        <v>86065.55</v>
      </c>
    </row>
    <row r="43" spans="1:7" ht="15" customHeight="1" thickBot="1" x14ac:dyDescent="0.3">
      <c r="A43" s="59" t="s">
        <v>81</v>
      </c>
      <c r="B43" s="35" t="s">
        <v>66</v>
      </c>
      <c r="C43" s="36">
        <v>5314.15</v>
      </c>
      <c r="D43" s="40">
        <v>0</v>
      </c>
      <c r="E43" s="58">
        <f t="shared" si="1"/>
        <v>5314.15</v>
      </c>
    </row>
    <row r="44" spans="1:7" ht="15" customHeight="1" thickBot="1" x14ac:dyDescent="0.3">
      <c r="A44" s="60" t="s">
        <v>82</v>
      </c>
      <c r="B44" s="51"/>
      <c r="C44" s="52">
        <f>C27+C28+C30+C31+C32+C33+C34+C35+C36+C37+C38+C39+C40+C41+C42+C43+C29</f>
        <v>10445423.110000001</v>
      </c>
      <c r="D44" s="52">
        <f>SUM(D27:D43)</f>
        <v>0</v>
      </c>
      <c r="E44" s="53">
        <f>SUM(E27:E43)</f>
        <v>10445423.110000001</v>
      </c>
      <c r="G44" s="39"/>
    </row>
    <row r="45" spans="1:7" x14ac:dyDescent="0.25">
      <c r="C45" s="39"/>
      <c r="E45" s="39"/>
    </row>
    <row r="46" spans="1:7" x14ac:dyDescent="0.25">
      <c r="C46" s="39"/>
    </row>
    <row r="47" spans="1:7" x14ac:dyDescent="0.25">
      <c r="C47" s="39"/>
    </row>
  </sheetData>
  <mergeCells count="2">
    <mergeCell ref="A1:B1"/>
    <mergeCell ref="A25:B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B12" sqref="B12"/>
    </sheetView>
  </sheetViews>
  <sheetFormatPr defaultRowHeight="15" x14ac:dyDescent="0.25"/>
  <cols>
    <col min="1" max="1" width="4" customWidth="1"/>
    <col min="2" max="2" width="11.85546875" customWidth="1"/>
    <col min="3" max="3" width="5.42578125" customWidth="1"/>
    <col min="4" max="4" width="5.5703125" customWidth="1"/>
    <col min="5" max="5" width="37.28515625" customWidth="1"/>
    <col min="7" max="7" width="11.28515625" bestFit="1" customWidth="1"/>
    <col min="9" max="9" width="10.28515625" customWidth="1"/>
    <col min="258" max="258" width="4" customWidth="1"/>
    <col min="259" max="259" width="10.7109375" customWidth="1"/>
    <col min="260" max="260" width="5.42578125" customWidth="1"/>
    <col min="261" max="261" width="5.5703125" customWidth="1"/>
    <col min="262" max="262" width="37.28515625" customWidth="1"/>
    <col min="514" max="514" width="4" customWidth="1"/>
    <col min="515" max="515" width="10.7109375" customWidth="1"/>
    <col min="516" max="516" width="5.42578125" customWidth="1"/>
    <col min="517" max="517" width="5.5703125" customWidth="1"/>
    <col min="518" max="518" width="37.28515625" customWidth="1"/>
    <col min="770" max="770" width="4" customWidth="1"/>
    <col min="771" max="771" width="10.7109375" customWidth="1"/>
    <col min="772" max="772" width="5.42578125" customWidth="1"/>
    <col min="773" max="773" width="5.5703125" customWidth="1"/>
    <col min="774" max="774" width="37.28515625" customWidth="1"/>
    <col min="1026" max="1026" width="4" customWidth="1"/>
    <col min="1027" max="1027" width="10.7109375" customWidth="1"/>
    <col min="1028" max="1028" width="5.42578125" customWidth="1"/>
    <col min="1029" max="1029" width="5.5703125" customWidth="1"/>
    <col min="1030" max="1030" width="37.28515625" customWidth="1"/>
    <col min="1282" max="1282" width="4" customWidth="1"/>
    <col min="1283" max="1283" width="10.7109375" customWidth="1"/>
    <col min="1284" max="1284" width="5.42578125" customWidth="1"/>
    <col min="1285" max="1285" width="5.5703125" customWidth="1"/>
    <col min="1286" max="1286" width="37.28515625" customWidth="1"/>
    <col min="1538" max="1538" width="4" customWidth="1"/>
    <col min="1539" max="1539" width="10.7109375" customWidth="1"/>
    <col min="1540" max="1540" width="5.42578125" customWidth="1"/>
    <col min="1541" max="1541" width="5.5703125" customWidth="1"/>
    <col min="1542" max="1542" width="37.28515625" customWidth="1"/>
    <col min="1794" max="1794" width="4" customWidth="1"/>
    <col min="1795" max="1795" width="10.7109375" customWidth="1"/>
    <col min="1796" max="1796" width="5.42578125" customWidth="1"/>
    <col min="1797" max="1797" width="5.5703125" customWidth="1"/>
    <col min="1798" max="1798" width="37.28515625" customWidth="1"/>
    <col min="2050" max="2050" width="4" customWidth="1"/>
    <col min="2051" max="2051" width="10.7109375" customWidth="1"/>
    <col min="2052" max="2052" width="5.42578125" customWidth="1"/>
    <col min="2053" max="2053" width="5.5703125" customWidth="1"/>
    <col min="2054" max="2054" width="37.28515625" customWidth="1"/>
    <col min="2306" max="2306" width="4" customWidth="1"/>
    <col min="2307" max="2307" width="10.7109375" customWidth="1"/>
    <col min="2308" max="2308" width="5.42578125" customWidth="1"/>
    <col min="2309" max="2309" width="5.5703125" customWidth="1"/>
    <col min="2310" max="2310" width="37.28515625" customWidth="1"/>
    <col min="2562" max="2562" width="4" customWidth="1"/>
    <col min="2563" max="2563" width="10.7109375" customWidth="1"/>
    <col min="2564" max="2564" width="5.42578125" customWidth="1"/>
    <col min="2565" max="2565" width="5.5703125" customWidth="1"/>
    <col min="2566" max="2566" width="37.28515625" customWidth="1"/>
    <col min="2818" max="2818" width="4" customWidth="1"/>
    <col min="2819" max="2819" width="10.7109375" customWidth="1"/>
    <col min="2820" max="2820" width="5.42578125" customWidth="1"/>
    <col min="2821" max="2821" width="5.5703125" customWidth="1"/>
    <col min="2822" max="2822" width="37.28515625" customWidth="1"/>
    <col min="3074" max="3074" width="4" customWidth="1"/>
    <col min="3075" max="3075" width="10.7109375" customWidth="1"/>
    <col min="3076" max="3076" width="5.42578125" customWidth="1"/>
    <col min="3077" max="3077" width="5.5703125" customWidth="1"/>
    <col min="3078" max="3078" width="37.28515625" customWidth="1"/>
    <col min="3330" max="3330" width="4" customWidth="1"/>
    <col min="3331" max="3331" width="10.7109375" customWidth="1"/>
    <col min="3332" max="3332" width="5.42578125" customWidth="1"/>
    <col min="3333" max="3333" width="5.5703125" customWidth="1"/>
    <col min="3334" max="3334" width="37.28515625" customWidth="1"/>
    <col min="3586" max="3586" width="4" customWidth="1"/>
    <col min="3587" max="3587" width="10.7109375" customWidth="1"/>
    <col min="3588" max="3588" width="5.42578125" customWidth="1"/>
    <col min="3589" max="3589" width="5.5703125" customWidth="1"/>
    <col min="3590" max="3590" width="37.28515625" customWidth="1"/>
    <col min="3842" max="3842" width="4" customWidth="1"/>
    <col min="3843" max="3843" width="10.7109375" customWidth="1"/>
    <col min="3844" max="3844" width="5.42578125" customWidth="1"/>
    <col min="3845" max="3845" width="5.5703125" customWidth="1"/>
    <col min="3846" max="3846" width="37.28515625" customWidth="1"/>
    <col min="4098" max="4098" width="4" customWidth="1"/>
    <col min="4099" max="4099" width="10.7109375" customWidth="1"/>
    <col min="4100" max="4100" width="5.42578125" customWidth="1"/>
    <col min="4101" max="4101" width="5.5703125" customWidth="1"/>
    <col min="4102" max="4102" width="37.28515625" customWidth="1"/>
    <col min="4354" max="4354" width="4" customWidth="1"/>
    <col min="4355" max="4355" width="10.7109375" customWidth="1"/>
    <col min="4356" max="4356" width="5.42578125" customWidth="1"/>
    <col min="4357" max="4357" width="5.5703125" customWidth="1"/>
    <col min="4358" max="4358" width="37.28515625" customWidth="1"/>
    <col min="4610" max="4610" width="4" customWidth="1"/>
    <col min="4611" max="4611" width="10.7109375" customWidth="1"/>
    <col min="4612" max="4612" width="5.42578125" customWidth="1"/>
    <col min="4613" max="4613" width="5.5703125" customWidth="1"/>
    <col min="4614" max="4614" width="37.28515625" customWidth="1"/>
    <col min="4866" max="4866" width="4" customWidth="1"/>
    <col min="4867" max="4867" width="10.7109375" customWidth="1"/>
    <col min="4868" max="4868" width="5.42578125" customWidth="1"/>
    <col min="4869" max="4869" width="5.5703125" customWidth="1"/>
    <col min="4870" max="4870" width="37.28515625" customWidth="1"/>
    <col min="5122" max="5122" width="4" customWidth="1"/>
    <col min="5123" max="5123" width="10.7109375" customWidth="1"/>
    <col min="5124" max="5124" width="5.42578125" customWidth="1"/>
    <col min="5125" max="5125" width="5.5703125" customWidth="1"/>
    <col min="5126" max="5126" width="37.28515625" customWidth="1"/>
    <col min="5378" max="5378" width="4" customWidth="1"/>
    <col min="5379" max="5379" width="10.7109375" customWidth="1"/>
    <col min="5380" max="5380" width="5.42578125" customWidth="1"/>
    <col min="5381" max="5381" width="5.5703125" customWidth="1"/>
    <col min="5382" max="5382" width="37.28515625" customWidth="1"/>
    <col min="5634" max="5634" width="4" customWidth="1"/>
    <col min="5635" max="5635" width="10.7109375" customWidth="1"/>
    <col min="5636" max="5636" width="5.42578125" customWidth="1"/>
    <col min="5637" max="5637" width="5.5703125" customWidth="1"/>
    <col min="5638" max="5638" width="37.28515625" customWidth="1"/>
    <col min="5890" max="5890" width="4" customWidth="1"/>
    <col min="5891" max="5891" width="10.7109375" customWidth="1"/>
    <col min="5892" max="5892" width="5.42578125" customWidth="1"/>
    <col min="5893" max="5893" width="5.5703125" customWidth="1"/>
    <col min="5894" max="5894" width="37.28515625" customWidth="1"/>
    <col min="6146" max="6146" width="4" customWidth="1"/>
    <col min="6147" max="6147" width="10.7109375" customWidth="1"/>
    <col min="6148" max="6148" width="5.42578125" customWidth="1"/>
    <col min="6149" max="6149" width="5.5703125" customWidth="1"/>
    <col min="6150" max="6150" width="37.28515625" customWidth="1"/>
    <col min="6402" max="6402" width="4" customWidth="1"/>
    <col min="6403" max="6403" width="10.7109375" customWidth="1"/>
    <col min="6404" max="6404" width="5.42578125" customWidth="1"/>
    <col min="6405" max="6405" width="5.5703125" customWidth="1"/>
    <col min="6406" max="6406" width="37.28515625" customWidth="1"/>
    <col min="6658" max="6658" width="4" customWidth="1"/>
    <col min="6659" max="6659" width="10.7109375" customWidth="1"/>
    <col min="6660" max="6660" width="5.42578125" customWidth="1"/>
    <col min="6661" max="6661" width="5.5703125" customWidth="1"/>
    <col min="6662" max="6662" width="37.28515625" customWidth="1"/>
    <col min="6914" max="6914" width="4" customWidth="1"/>
    <col min="6915" max="6915" width="10.7109375" customWidth="1"/>
    <col min="6916" max="6916" width="5.42578125" customWidth="1"/>
    <col min="6917" max="6917" width="5.5703125" customWidth="1"/>
    <col min="6918" max="6918" width="37.28515625" customWidth="1"/>
    <col min="7170" max="7170" width="4" customWidth="1"/>
    <col min="7171" max="7171" width="10.7109375" customWidth="1"/>
    <col min="7172" max="7172" width="5.42578125" customWidth="1"/>
    <col min="7173" max="7173" width="5.5703125" customWidth="1"/>
    <col min="7174" max="7174" width="37.28515625" customWidth="1"/>
    <col min="7426" max="7426" width="4" customWidth="1"/>
    <col min="7427" max="7427" width="10.7109375" customWidth="1"/>
    <col min="7428" max="7428" width="5.42578125" customWidth="1"/>
    <col min="7429" max="7429" width="5.5703125" customWidth="1"/>
    <col min="7430" max="7430" width="37.28515625" customWidth="1"/>
    <col min="7682" max="7682" width="4" customWidth="1"/>
    <col min="7683" max="7683" width="10.7109375" customWidth="1"/>
    <col min="7684" max="7684" width="5.42578125" customWidth="1"/>
    <col min="7685" max="7685" width="5.5703125" customWidth="1"/>
    <col min="7686" max="7686" width="37.28515625" customWidth="1"/>
    <col min="7938" max="7938" width="4" customWidth="1"/>
    <col min="7939" max="7939" width="10.7109375" customWidth="1"/>
    <col min="7940" max="7940" width="5.42578125" customWidth="1"/>
    <col min="7941" max="7941" width="5.5703125" customWidth="1"/>
    <col min="7942" max="7942" width="37.28515625" customWidth="1"/>
    <col min="8194" max="8194" width="4" customWidth="1"/>
    <col min="8195" max="8195" width="10.7109375" customWidth="1"/>
    <col min="8196" max="8196" width="5.42578125" customWidth="1"/>
    <col min="8197" max="8197" width="5.5703125" customWidth="1"/>
    <col min="8198" max="8198" width="37.28515625" customWidth="1"/>
    <col min="8450" max="8450" width="4" customWidth="1"/>
    <col min="8451" max="8451" width="10.7109375" customWidth="1"/>
    <col min="8452" max="8452" width="5.42578125" customWidth="1"/>
    <col min="8453" max="8453" width="5.5703125" customWidth="1"/>
    <col min="8454" max="8454" width="37.28515625" customWidth="1"/>
    <col min="8706" max="8706" width="4" customWidth="1"/>
    <col min="8707" max="8707" width="10.7109375" customWidth="1"/>
    <col min="8708" max="8708" width="5.42578125" customWidth="1"/>
    <col min="8709" max="8709" width="5.5703125" customWidth="1"/>
    <col min="8710" max="8710" width="37.28515625" customWidth="1"/>
    <col min="8962" max="8962" width="4" customWidth="1"/>
    <col min="8963" max="8963" width="10.7109375" customWidth="1"/>
    <col min="8964" max="8964" width="5.42578125" customWidth="1"/>
    <col min="8965" max="8965" width="5.5703125" customWidth="1"/>
    <col min="8966" max="8966" width="37.28515625" customWidth="1"/>
    <col min="9218" max="9218" width="4" customWidth="1"/>
    <col min="9219" max="9219" width="10.7109375" customWidth="1"/>
    <col min="9220" max="9220" width="5.42578125" customWidth="1"/>
    <col min="9221" max="9221" width="5.5703125" customWidth="1"/>
    <col min="9222" max="9222" width="37.28515625" customWidth="1"/>
    <col min="9474" max="9474" width="4" customWidth="1"/>
    <col min="9475" max="9475" width="10.7109375" customWidth="1"/>
    <col min="9476" max="9476" width="5.42578125" customWidth="1"/>
    <col min="9477" max="9477" width="5.5703125" customWidth="1"/>
    <col min="9478" max="9478" width="37.28515625" customWidth="1"/>
    <col min="9730" max="9730" width="4" customWidth="1"/>
    <col min="9731" max="9731" width="10.7109375" customWidth="1"/>
    <col min="9732" max="9732" width="5.42578125" customWidth="1"/>
    <col min="9733" max="9733" width="5.5703125" customWidth="1"/>
    <col min="9734" max="9734" width="37.28515625" customWidth="1"/>
    <col min="9986" max="9986" width="4" customWidth="1"/>
    <col min="9987" max="9987" width="10.7109375" customWidth="1"/>
    <col min="9988" max="9988" width="5.42578125" customWidth="1"/>
    <col min="9989" max="9989" width="5.5703125" customWidth="1"/>
    <col min="9990" max="9990" width="37.28515625" customWidth="1"/>
    <col min="10242" max="10242" width="4" customWidth="1"/>
    <col min="10243" max="10243" width="10.7109375" customWidth="1"/>
    <col min="10244" max="10244" width="5.42578125" customWidth="1"/>
    <col min="10245" max="10245" width="5.5703125" customWidth="1"/>
    <col min="10246" max="10246" width="37.28515625" customWidth="1"/>
    <col min="10498" max="10498" width="4" customWidth="1"/>
    <col min="10499" max="10499" width="10.7109375" customWidth="1"/>
    <col min="10500" max="10500" width="5.42578125" customWidth="1"/>
    <col min="10501" max="10501" width="5.5703125" customWidth="1"/>
    <col min="10502" max="10502" width="37.28515625" customWidth="1"/>
    <col min="10754" max="10754" width="4" customWidth="1"/>
    <col min="10755" max="10755" width="10.7109375" customWidth="1"/>
    <col min="10756" max="10756" width="5.42578125" customWidth="1"/>
    <col min="10757" max="10757" width="5.5703125" customWidth="1"/>
    <col min="10758" max="10758" width="37.28515625" customWidth="1"/>
    <col min="11010" max="11010" width="4" customWidth="1"/>
    <col min="11011" max="11011" width="10.7109375" customWidth="1"/>
    <col min="11012" max="11012" width="5.42578125" customWidth="1"/>
    <col min="11013" max="11013" width="5.5703125" customWidth="1"/>
    <col min="11014" max="11014" width="37.28515625" customWidth="1"/>
    <col min="11266" max="11266" width="4" customWidth="1"/>
    <col min="11267" max="11267" width="10.7109375" customWidth="1"/>
    <col min="11268" max="11268" width="5.42578125" customWidth="1"/>
    <col min="11269" max="11269" width="5.5703125" customWidth="1"/>
    <col min="11270" max="11270" width="37.28515625" customWidth="1"/>
    <col min="11522" max="11522" width="4" customWidth="1"/>
    <col min="11523" max="11523" width="10.7109375" customWidth="1"/>
    <col min="11524" max="11524" width="5.42578125" customWidth="1"/>
    <col min="11525" max="11525" width="5.5703125" customWidth="1"/>
    <col min="11526" max="11526" width="37.28515625" customWidth="1"/>
    <col min="11778" max="11778" width="4" customWidth="1"/>
    <col min="11779" max="11779" width="10.7109375" customWidth="1"/>
    <col min="11780" max="11780" width="5.42578125" customWidth="1"/>
    <col min="11781" max="11781" width="5.5703125" customWidth="1"/>
    <col min="11782" max="11782" width="37.28515625" customWidth="1"/>
    <col min="12034" max="12034" width="4" customWidth="1"/>
    <col min="12035" max="12035" width="10.7109375" customWidth="1"/>
    <col min="12036" max="12036" width="5.42578125" customWidth="1"/>
    <col min="12037" max="12037" width="5.5703125" customWidth="1"/>
    <col min="12038" max="12038" width="37.28515625" customWidth="1"/>
    <col min="12290" max="12290" width="4" customWidth="1"/>
    <col min="12291" max="12291" width="10.7109375" customWidth="1"/>
    <col min="12292" max="12292" width="5.42578125" customWidth="1"/>
    <col min="12293" max="12293" width="5.5703125" customWidth="1"/>
    <col min="12294" max="12294" width="37.28515625" customWidth="1"/>
    <col min="12546" max="12546" width="4" customWidth="1"/>
    <col min="12547" max="12547" width="10.7109375" customWidth="1"/>
    <col min="12548" max="12548" width="5.42578125" customWidth="1"/>
    <col min="12549" max="12549" width="5.5703125" customWidth="1"/>
    <col min="12550" max="12550" width="37.28515625" customWidth="1"/>
    <col min="12802" max="12802" width="4" customWidth="1"/>
    <col min="12803" max="12803" width="10.7109375" customWidth="1"/>
    <col min="12804" max="12804" width="5.42578125" customWidth="1"/>
    <col min="12805" max="12805" width="5.5703125" customWidth="1"/>
    <col min="12806" max="12806" width="37.28515625" customWidth="1"/>
    <col min="13058" max="13058" width="4" customWidth="1"/>
    <col min="13059" max="13059" width="10.7109375" customWidth="1"/>
    <col min="13060" max="13060" width="5.42578125" customWidth="1"/>
    <col min="13061" max="13061" width="5.5703125" customWidth="1"/>
    <col min="13062" max="13062" width="37.28515625" customWidth="1"/>
    <col min="13314" max="13314" width="4" customWidth="1"/>
    <col min="13315" max="13315" width="10.7109375" customWidth="1"/>
    <col min="13316" max="13316" width="5.42578125" customWidth="1"/>
    <col min="13317" max="13317" width="5.5703125" customWidth="1"/>
    <col min="13318" max="13318" width="37.28515625" customWidth="1"/>
    <col min="13570" max="13570" width="4" customWidth="1"/>
    <col min="13571" max="13571" width="10.7109375" customWidth="1"/>
    <col min="13572" max="13572" width="5.42578125" customWidth="1"/>
    <col min="13573" max="13573" width="5.5703125" customWidth="1"/>
    <col min="13574" max="13574" width="37.28515625" customWidth="1"/>
    <col min="13826" max="13826" width="4" customWidth="1"/>
    <col min="13827" max="13827" width="10.7109375" customWidth="1"/>
    <col min="13828" max="13828" width="5.42578125" customWidth="1"/>
    <col min="13829" max="13829" width="5.5703125" customWidth="1"/>
    <col min="13830" max="13830" width="37.28515625" customWidth="1"/>
    <col min="14082" max="14082" width="4" customWidth="1"/>
    <col min="14083" max="14083" width="10.7109375" customWidth="1"/>
    <col min="14084" max="14084" width="5.42578125" customWidth="1"/>
    <col min="14085" max="14085" width="5.5703125" customWidth="1"/>
    <col min="14086" max="14086" width="37.28515625" customWidth="1"/>
    <col min="14338" max="14338" width="4" customWidth="1"/>
    <col min="14339" max="14339" width="10.7109375" customWidth="1"/>
    <col min="14340" max="14340" width="5.42578125" customWidth="1"/>
    <col min="14341" max="14341" width="5.5703125" customWidth="1"/>
    <col min="14342" max="14342" width="37.28515625" customWidth="1"/>
    <col min="14594" max="14594" width="4" customWidth="1"/>
    <col min="14595" max="14595" width="10.7109375" customWidth="1"/>
    <col min="14596" max="14596" width="5.42578125" customWidth="1"/>
    <col min="14597" max="14597" width="5.5703125" customWidth="1"/>
    <col min="14598" max="14598" width="37.28515625" customWidth="1"/>
    <col min="14850" max="14850" width="4" customWidth="1"/>
    <col min="14851" max="14851" width="10.7109375" customWidth="1"/>
    <col min="14852" max="14852" width="5.42578125" customWidth="1"/>
    <col min="14853" max="14853" width="5.5703125" customWidth="1"/>
    <col min="14854" max="14854" width="37.28515625" customWidth="1"/>
    <col min="15106" max="15106" width="4" customWidth="1"/>
    <col min="15107" max="15107" width="10.7109375" customWidth="1"/>
    <col min="15108" max="15108" width="5.42578125" customWidth="1"/>
    <col min="15109" max="15109" width="5.5703125" customWidth="1"/>
    <col min="15110" max="15110" width="37.28515625" customWidth="1"/>
    <col min="15362" max="15362" width="4" customWidth="1"/>
    <col min="15363" max="15363" width="10.7109375" customWidth="1"/>
    <col min="15364" max="15364" width="5.42578125" customWidth="1"/>
    <col min="15365" max="15365" width="5.5703125" customWidth="1"/>
    <col min="15366" max="15366" width="37.28515625" customWidth="1"/>
    <col min="15618" max="15618" width="4" customWidth="1"/>
    <col min="15619" max="15619" width="10.7109375" customWidth="1"/>
    <col min="15620" max="15620" width="5.42578125" customWidth="1"/>
    <col min="15621" max="15621" width="5.5703125" customWidth="1"/>
    <col min="15622" max="15622" width="37.28515625" customWidth="1"/>
    <col min="15874" max="15874" width="4" customWidth="1"/>
    <col min="15875" max="15875" width="10.7109375" customWidth="1"/>
    <col min="15876" max="15876" width="5.42578125" customWidth="1"/>
    <col min="15877" max="15877" width="5.5703125" customWidth="1"/>
    <col min="15878" max="15878" width="37.28515625" customWidth="1"/>
    <col min="16130" max="16130" width="4" customWidth="1"/>
    <col min="16131" max="16131" width="10.7109375" customWidth="1"/>
    <col min="16132" max="16132" width="5.42578125" customWidth="1"/>
    <col min="16133" max="16133" width="5.5703125" customWidth="1"/>
    <col min="16134" max="16134" width="37.28515625" customWidth="1"/>
  </cols>
  <sheetData>
    <row r="1" spans="1:12" x14ac:dyDescent="0.25">
      <c r="F1" s="161" t="s">
        <v>85</v>
      </c>
      <c r="G1" s="161"/>
      <c r="H1" s="161"/>
      <c r="I1" s="161"/>
    </row>
    <row r="2" spans="1:12" ht="18" x14ac:dyDescent="0.25">
      <c r="A2" s="162" t="s">
        <v>86</v>
      </c>
      <c r="B2" s="162"/>
      <c r="C2" s="162"/>
      <c r="D2" s="162"/>
      <c r="E2" s="162"/>
      <c r="F2" s="162"/>
      <c r="G2" s="162"/>
      <c r="H2" s="162"/>
      <c r="I2" s="162"/>
    </row>
    <row r="3" spans="1:12" x14ac:dyDescent="0.25">
      <c r="A3" s="1"/>
      <c r="B3" s="2"/>
      <c r="C3" s="2"/>
      <c r="D3" s="2"/>
      <c r="E3" s="2"/>
      <c r="F3" s="2"/>
      <c r="G3" s="2"/>
      <c r="H3" s="3"/>
      <c r="I3" s="3"/>
    </row>
    <row r="4" spans="1:12" ht="15.75" x14ac:dyDescent="0.25">
      <c r="A4" s="163" t="s">
        <v>14</v>
      </c>
      <c r="B4" s="163"/>
      <c r="C4" s="163"/>
      <c r="D4" s="163"/>
      <c r="E4" s="163"/>
      <c r="F4" s="163"/>
      <c r="G4" s="163"/>
      <c r="H4" s="163"/>
      <c r="I4" s="163"/>
    </row>
    <row r="5" spans="1:12" x14ac:dyDescent="0.25">
      <c r="A5" s="1"/>
      <c r="B5" s="2"/>
      <c r="C5" s="2"/>
      <c r="D5" s="2"/>
      <c r="E5" s="2"/>
      <c r="F5" s="3"/>
      <c r="G5" s="3"/>
      <c r="H5" s="4"/>
      <c r="I5" s="4"/>
    </row>
    <row r="6" spans="1:12" s="5" customFormat="1" ht="12.75" x14ac:dyDescent="0.2">
      <c r="A6" s="164" t="s">
        <v>87</v>
      </c>
      <c r="B6" s="164"/>
      <c r="C6" s="164"/>
      <c r="D6" s="164"/>
      <c r="E6" s="164"/>
      <c r="F6" s="164"/>
      <c r="G6" s="164"/>
      <c r="H6" s="164"/>
      <c r="I6" s="164"/>
    </row>
    <row r="7" spans="1:12" s="5" customFormat="1" ht="13.5" thickBot="1" x14ac:dyDescent="0.25">
      <c r="F7" s="6"/>
      <c r="G7" s="6"/>
      <c r="H7" s="6"/>
      <c r="I7" s="7" t="s">
        <v>16</v>
      </c>
      <c r="L7" s="6"/>
    </row>
    <row r="8" spans="1:12" s="5" customFormat="1" ht="23.25" thickBot="1" x14ac:dyDescent="0.25">
      <c r="A8" s="8" t="s">
        <v>0</v>
      </c>
      <c r="B8" s="9" t="s">
        <v>6</v>
      </c>
      <c r="C8" s="10" t="s">
        <v>1</v>
      </c>
      <c r="D8" s="9" t="s">
        <v>2</v>
      </c>
      <c r="E8" s="11" t="s">
        <v>88</v>
      </c>
      <c r="F8" s="20" t="s">
        <v>12</v>
      </c>
      <c r="G8" s="20" t="s">
        <v>17</v>
      </c>
      <c r="H8" s="21" t="s">
        <v>83</v>
      </c>
      <c r="I8" s="22" t="s">
        <v>18</v>
      </c>
    </row>
    <row r="9" spans="1:12" s="18" customFormat="1" ht="13.5" thickBot="1" x14ac:dyDescent="0.25">
      <c r="A9" s="12" t="s">
        <v>3</v>
      </c>
      <c r="B9" s="13" t="s">
        <v>4</v>
      </c>
      <c r="C9" s="14" t="s">
        <v>4</v>
      </c>
      <c r="D9" s="13" t="s">
        <v>4</v>
      </c>
      <c r="E9" s="15" t="s">
        <v>7</v>
      </c>
      <c r="F9" s="23">
        <v>2400</v>
      </c>
      <c r="G9" s="118">
        <v>10592.261479999999</v>
      </c>
      <c r="H9" s="16">
        <f>H11</f>
        <v>-185</v>
      </c>
      <c r="I9" s="119">
        <f>SUM(G9:H9)</f>
        <v>10407.261479999999</v>
      </c>
      <c r="K9" s="19"/>
    </row>
    <row r="10" spans="1:12" s="18" customFormat="1" ht="13.5" thickBot="1" x14ac:dyDescent="0.25">
      <c r="A10" s="165" t="s">
        <v>13</v>
      </c>
      <c r="B10" s="166"/>
      <c r="C10" s="166"/>
      <c r="D10" s="166"/>
      <c r="E10" s="166"/>
      <c r="F10" s="166"/>
      <c r="G10" s="166"/>
      <c r="H10" s="166"/>
      <c r="I10" s="167"/>
      <c r="K10" s="19"/>
    </row>
    <row r="11" spans="1:12" s="5" customFormat="1" ht="12.75" x14ac:dyDescent="0.2">
      <c r="A11" s="145" t="s">
        <v>3</v>
      </c>
      <c r="B11" s="146" t="s">
        <v>91</v>
      </c>
      <c r="C11" s="147" t="s">
        <v>4</v>
      </c>
      <c r="D11" s="148" t="s">
        <v>4</v>
      </c>
      <c r="E11" s="149" t="s">
        <v>92</v>
      </c>
      <c r="F11" s="150">
        <f>F12</f>
        <v>200</v>
      </c>
      <c r="G11" s="150">
        <f>G12</f>
        <v>220</v>
      </c>
      <c r="H11" s="150">
        <f>H12</f>
        <v>-185</v>
      </c>
      <c r="I11" s="151">
        <f>SUM(G11:H11)</f>
        <v>35</v>
      </c>
    </row>
    <row r="12" spans="1:12" s="5" customFormat="1" ht="13.5" thickBot="1" x14ac:dyDescent="0.25">
      <c r="A12" s="152"/>
      <c r="B12" s="153"/>
      <c r="C12" s="154">
        <v>3636</v>
      </c>
      <c r="D12" s="155">
        <v>5222</v>
      </c>
      <c r="E12" s="156" t="s">
        <v>90</v>
      </c>
      <c r="F12" s="157">
        <v>200</v>
      </c>
      <c r="G12" s="157">
        <v>220</v>
      </c>
      <c r="H12" s="158">
        <v>-185</v>
      </c>
      <c r="I12" s="159">
        <f>SUM(G12:H12)</f>
        <v>35</v>
      </c>
    </row>
  </sheetData>
  <mergeCells count="5">
    <mergeCell ref="F1:I1"/>
    <mergeCell ref="A2:I2"/>
    <mergeCell ref="A4:I4"/>
    <mergeCell ref="A6:I6"/>
    <mergeCell ref="A10:I10"/>
  </mergeCells>
  <pageMargins left="0.31496062992125984" right="0.31496062992125984" top="0.78740157480314965" bottom="0.78740157480314965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zoomScaleNormal="100" workbookViewId="0">
      <selection activeCell="B44" sqref="B44"/>
    </sheetView>
  </sheetViews>
  <sheetFormatPr defaultRowHeight="15" x14ac:dyDescent="0.25"/>
  <cols>
    <col min="1" max="1" width="4" customWidth="1"/>
    <col min="2" max="2" width="6.7109375" customWidth="1"/>
    <col min="3" max="3" width="4.42578125" customWidth="1"/>
    <col min="4" max="4" width="5.42578125" customWidth="1"/>
    <col min="5" max="5" width="5.5703125" customWidth="1"/>
    <col min="6" max="6" width="39" customWidth="1"/>
    <col min="7" max="7" width="8.42578125" customWidth="1"/>
    <col min="9" max="9" width="7.42578125" customWidth="1"/>
    <col min="259" max="259" width="4" customWidth="1"/>
    <col min="260" max="260" width="10.7109375" customWidth="1"/>
    <col min="261" max="261" width="5.42578125" customWidth="1"/>
    <col min="262" max="262" width="5.5703125" customWidth="1"/>
    <col min="263" max="263" width="37.28515625" customWidth="1"/>
    <col min="515" max="515" width="4" customWidth="1"/>
    <col min="516" max="516" width="10.7109375" customWidth="1"/>
    <col min="517" max="517" width="5.42578125" customWidth="1"/>
    <col min="518" max="518" width="5.5703125" customWidth="1"/>
    <col min="519" max="519" width="37.28515625" customWidth="1"/>
    <col min="771" max="771" width="4" customWidth="1"/>
    <col min="772" max="772" width="10.7109375" customWidth="1"/>
    <col min="773" max="773" width="5.42578125" customWidth="1"/>
    <col min="774" max="774" width="5.5703125" customWidth="1"/>
    <col min="775" max="775" width="37.28515625" customWidth="1"/>
    <col min="1027" max="1027" width="4" customWidth="1"/>
    <col min="1028" max="1028" width="10.7109375" customWidth="1"/>
    <col min="1029" max="1029" width="5.42578125" customWidth="1"/>
    <col min="1030" max="1030" width="5.5703125" customWidth="1"/>
    <col min="1031" max="1031" width="37.28515625" customWidth="1"/>
    <col min="1283" max="1283" width="4" customWidth="1"/>
    <col min="1284" max="1284" width="10.7109375" customWidth="1"/>
    <col min="1285" max="1285" width="5.42578125" customWidth="1"/>
    <col min="1286" max="1286" width="5.5703125" customWidth="1"/>
    <col min="1287" max="1287" width="37.28515625" customWidth="1"/>
    <col min="1539" max="1539" width="4" customWidth="1"/>
    <col min="1540" max="1540" width="10.7109375" customWidth="1"/>
    <col min="1541" max="1541" width="5.42578125" customWidth="1"/>
    <col min="1542" max="1542" width="5.5703125" customWidth="1"/>
    <col min="1543" max="1543" width="37.28515625" customWidth="1"/>
    <col min="1795" max="1795" width="4" customWidth="1"/>
    <col min="1796" max="1796" width="10.7109375" customWidth="1"/>
    <col min="1797" max="1797" width="5.42578125" customWidth="1"/>
    <col min="1798" max="1798" width="5.5703125" customWidth="1"/>
    <col min="1799" max="1799" width="37.28515625" customWidth="1"/>
    <col min="2051" max="2051" width="4" customWidth="1"/>
    <col min="2052" max="2052" width="10.7109375" customWidth="1"/>
    <col min="2053" max="2053" width="5.42578125" customWidth="1"/>
    <col min="2054" max="2054" width="5.5703125" customWidth="1"/>
    <col min="2055" max="2055" width="37.28515625" customWidth="1"/>
    <col min="2307" max="2307" width="4" customWidth="1"/>
    <col min="2308" max="2308" width="10.7109375" customWidth="1"/>
    <col min="2309" max="2309" width="5.42578125" customWidth="1"/>
    <col min="2310" max="2310" width="5.5703125" customWidth="1"/>
    <col min="2311" max="2311" width="37.28515625" customWidth="1"/>
    <col min="2563" max="2563" width="4" customWidth="1"/>
    <col min="2564" max="2564" width="10.7109375" customWidth="1"/>
    <col min="2565" max="2565" width="5.42578125" customWidth="1"/>
    <col min="2566" max="2566" width="5.5703125" customWidth="1"/>
    <col min="2567" max="2567" width="37.28515625" customWidth="1"/>
    <col min="2819" max="2819" width="4" customWidth="1"/>
    <col min="2820" max="2820" width="10.7109375" customWidth="1"/>
    <col min="2821" max="2821" width="5.42578125" customWidth="1"/>
    <col min="2822" max="2822" width="5.5703125" customWidth="1"/>
    <col min="2823" max="2823" width="37.28515625" customWidth="1"/>
    <col min="3075" max="3075" width="4" customWidth="1"/>
    <col min="3076" max="3076" width="10.7109375" customWidth="1"/>
    <col min="3077" max="3077" width="5.42578125" customWidth="1"/>
    <col min="3078" max="3078" width="5.5703125" customWidth="1"/>
    <col min="3079" max="3079" width="37.28515625" customWidth="1"/>
    <col min="3331" max="3331" width="4" customWidth="1"/>
    <col min="3332" max="3332" width="10.7109375" customWidth="1"/>
    <col min="3333" max="3333" width="5.42578125" customWidth="1"/>
    <col min="3334" max="3334" width="5.5703125" customWidth="1"/>
    <col min="3335" max="3335" width="37.28515625" customWidth="1"/>
    <col min="3587" max="3587" width="4" customWidth="1"/>
    <col min="3588" max="3588" width="10.7109375" customWidth="1"/>
    <col min="3589" max="3589" width="5.42578125" customWidth="1"/>
    <col min="3590" max="3590" width="5.5703125" customWidth="1"/>
    <col min="3591" max="3591" width="37.28515625" customWidth="1"/>
    <col min="3843" max="3843" width="4" customWidth="1"/>
    <col min="3844" max="3844" width="10.7109375" customWidth="1"/>
    <col min="3845" max="3845" width="5.42578125" customWidth="1"/>
    <col min="3846" max="3846" width="5.5703125" customWidth="1"/>
    <col min="3847" max="3847" width="37.28515625" customWidth="1"/>
    <col min="4099" max="4099" width="4" customWidth="1"/>
    <col min="4100" max="4100" width="10.7109375" customWidth="1"/>
    <col min="4101" max="4101" width="5.42578125" customWidth="1"/>
    <col min="4102" max="4102" width="5.5703125" customWidth="1"/>
    <col min="4103" max="4103" width="37.28515625" customWidth="1"/>
    <col min="4355" max="4355" width="4" customWidth="1"/>
    <col min="4356" max="4356" width="10.7109375" customWidth="1"/>
    <col min="4357" max="4357" width="5.42578125" customWidth="1"/>
    <col min="4358" max="4358" width="5.5703125" customWidth="1"/>
    <col min="4359" max="4359" width="37.28515625" customWidth="1"/>
    <col min="4611" max="4611" width="4" customWidth="1"/>
    <col min="4612" max="4612" width="10.7109375" customWidth="1"/>
    <col min="4613" max="4613" width="5.42578125" customWidth="1"/>
    <col min="4614" max="4614" width="5.5703125" customWidth="1"/>
    <col min="4615" max="4615" width="37.28515625" customWidth="1"/>
    <col min="4867" max="4867" width="4" customWidth="1"/>
    <col min="4868" max="4868" width="10.7109375" customWidth="1"/>
    <col min="4869" max="4869" width="5.42578125" customWidth="1"/>
    <col min="4870" max="4870" width="5.5703125" customWidth="1"/>
    <col min="4871" max="4871" width="37.28515625" customWidth="1"/>
    <col min="5123" max="5123" width="4" customWidth="1"/>
    <col min="5124" max="5124" width="10.7109375" customWidth="1"/>
    <col min="5125" max="5125" width="5.42578125" customWidth="1"/>
    <col min="5126" max="5126" width="5.5703125" customWidth="1"/>
    <col min="5127" max="5127" width="37.28515625" customWidth="1"/>
    <col min="5379" max="5379" width="4" customWidth="1"/>
    <col min="5380" max="5380" width="10.7109375" customWidth="1"/>
    <col min="5381" max="5381" width="5.42578125" customWidth="1"/>
    <col min="5382" max="5382" width="5.5703125" customWidth="1"/>
    <col min="5383" max="5383" width="37.28515625" customWidth="1"/>
    <col min="5635" max="5635" width="4" customWidth="1"/>
    <col min="5636" max="5636" width="10.7109375" customWidth="1"/>
    <col min="5637" max="5637" width="5.42578125" customWidth="1"/>
    <col min="5638" max="5638" width="5.5703125" customWidth="1"/>
    <col min="5639" max="5639" width="37.28515625" customWidth="1"/>
    <col min="5891" max="5891" width="4" customWidth="1"/>
    <col min="5892" max="5892" width="10.7109375" customWidth="1"/>
    <col min="5893" max="5893" width="5.42578125" customWidth="1"/>
    <col min="5894" max="5894" width="5.5703125" customWidth="1"/>
    <col min="5895" max="5895" width="37.28515625" customWidth="1"/>
    <col min="6147" max="6147" width="4" customWidth="1"/>
    <col min="6148" max="6148" width="10.7109375" customWidth="1"/>
    <col min="6149" max="6149" width="5.42578125" customWidth="1"/>
    <col min="6150" max="6150" width="5.5703125" customWidth="1"/>
    <col min="6151" max="6151" width="37.28515625" customWidth="1"/>
    <col min="6403" max="6403" width="4" customWidth="1"/>
    <col min="6404" max="6404" width="10.7109375" customWidth="1"/>
    <col min="6405" max="6405" width="5.42578125" customWidth="1"/>
    <col min="6406" max="6406" width="5.5703125" customWidth="1"/>
    <col min="6407" max="6407" width="37.28515625" customWidth="1"/>
    <col min="6659" max="6659" width="4" customWidth="1"/>
    <col min="6660" max="6660" width="10.7109375" customWidth="1"/>
    <col min="6661" max="6661" width="5.42578125" customWidth="1"/>
    <col min="6662" max="6662" width="5.5703125" customWidth="1"/>
    <col min="6663" max="6663" width="37.28515625" customWidth="1"/>
    <col min="6915" max="6915" width="4" customWidth="1"/>
    <col min="6916" max="6916" width="10.7109375" customWidth="1"/>
    <col min="6917" max="6917" width="5.42578125" customWidth="1"/>
    <col min="6918" max="6918" width="5.5703125" customWidth="1"/>
    <col min="6919" max="6919" width="37.28515625" customWidth="1"/>
    <col min="7171" max="7171" width="4" customWidth="1"/>
    <col min="7172" max="7172" width="10.7109375" customWidth="1"/>
    <col min="7173" max="7173" width="5.42578125" customWidth="1"/>
    <col min="7174" max="7174" width="5.5703125" customWidth="1"/>
    <col min="7175" max="7175" width="37.28515625" customWidth="1"/>
    <col min="7427" max="7427" width="4" customWidth="1"/>
    <col min="7428" max="7428" width="10.7109375" customWidth="1"/>
    <col min="7429" max="7429" width="5.42578125" customWidth="1"/>
    <col min="7430" max="7430" width="5.5703125" customWidth="1"/>
    <col min="7431" max="7431" width="37.28515625" customWidth="1"/>
    <col min="7683" max="7683" width="4" customWidth="1"/>
    <col min="7684" max="7684" width="10.7109375" customWidth="1"/>
    <col min="7685" max="7685" width="5.42578125" customWidth="1"/>
    <col min="7686" max="7686" width="5.5703125" customWidth="1"/>
    <col min="7687" max="7687" width="37.28515625" customWidth="1"/>
    <col min="7939" max="7939" width="4" customWidth="1"/>
    <col min="7940" max="7940" width="10.7109375" customWidth="1"/>
    <col min="7941" max="7941" width="5.42578125" customWidth="1"/>
    <col min="7942" max="7942" width="5.5703125" customWidth="1"/>
    <col min="7943" max="7943" width="37.28515625" customWidth="1"/>
    <col min="8195" max="8195" width="4" customWidth="1"/>
    <col min="8196" max="8196" width="10.7109375" customWidth="1"/>
    <col min="8197" max="8197" width="5.42578125" customWidth="1"/>
    <col min="8198" max="8198" width="5.5703125" customWidth="1"/>
    <col min="8199" max="8199" width="37.28515625" customWidth="1"/>
    <col min="8451" max="8451" width="4" customWidth="1"/>
    <col min="8452" max="8452" width="10.7109375" customWidth="1"/>
    <col min="8453" max="8453" width="5.42578125" customWidth="1"/>
    <col min="8454" max="8454" width="5.5703125" customWidth="1"/>
    <col min="8455" max="8455" width="37.28515625" customWidth="1"/>
    <col min="8707" max="8707" width="4" customWidth="1"/>
    <col min="8708" max="8708" width="10.7109375" customWidth="1"/>
    <col min="8709" max="8709" width="5.42578125" customWidth="1"/>
    <col min="8710" max="8710" width="5.5703125" customWidth="1"/>
    <col min="8711" max="8711" width="37.28515625" customWidth="1"/>
    <col min="8963" max="8963" width="4" customWidth="1"/>
    <col min="8964" max="8964" width="10.7109375" customWidth="1"/>
    <col min="8965" max="8965" width="5.42578125" customWidth="1"/>
    <col min="8966" max="8966" width="5.5703125" customWidth="1"/>
    <col min="8967" max="8967" width="37.28515625" customWidth="1"/>
    <col min="9219" max="9219" width="4" customWidth="1"/>
    <col min="9220" max="9220" width="10.7109375" customWidth="1"/>
    <col min="9221" max="9221" width="5.42578125" customWidth="1"/>
    <col min="9222" max="9222" width="5.5703125" customWidth="1"/>
    <col min="9223" max="9223" width="37.28515625" customWidth="1"/>
    <col min="9475" max="9475" width="4" customWidth="1"/>
    <col min="9476" max="9476" width="10.7109375" customWidth="1"/>
    <col min="9477" max="9477" width="5.42578125" customWidth="1"/>
    <col min="9478" max="9478" width="5.5703125" customWidth="1"/>
    <col min="9479" max="9479" width="37.28515625" customWidth="1"/>
    <col min="9731" max="9731" width="4" customWidth="1"/>
    <col min="9732" max="9732" width="10.7109375" customWidth="1"/>
    <col min="9733" max="9733" width="5.42578125" customWidth="1"/>
    <col min="9734" max="9734" width="5.5703125" customWidth="1"/>
    <col min="9735" max="9735" width="37.28515625" customWidth="1"/>
    <col min="9987" max="9987" width="4" customWidth="1"/>
    <col min="9988" max="9988" width="10.7109375" customWidth="1"/>
    <col min="9989" max="9989" width="5.42578125" customWidth="1"/>
    <col min="9990" max="9990" width="5.5703125" customWidth="1"/>
    <col min="9991" max="9991" width="37.28515625" customWidth="1"/>
    <col min="10243" max="10243" width="4" customWidth="1"/>
    <col min="10244" max="10244" width="10.7109375" customWidth="1"/>
    <col min="10245" max="10245" width="5.42578125" customWidth="1"/>
    <col min="10246" max="10246" width="5.5703125" customWidth="1"/>
    <col min="10247" max="10247" width="37.28515625" customWidth="1"/>
    <col min="10499" max="10499" width="4" customWidth="1"/>
    <col min="10500" max="10500" width="10.7109375" customWidth="1"/>
    <col min="10501" max="10501" width="5.42578125" customWidth="1"/>
    <col min="10502" max="10502" width="5.5703125" customWidth="1"/>
    <col min="10503" max="10503" width="37.28515625" customWidth="1"/>
    <col min="10755" max="10755" width="4" customWidth="1"/>
    <col min="10756" max="10756" width="10.7109375" customWidth="1"/>
    <col min="10757" max="10757" width="5.42578125" customWidth="1"/>
    <col min="10758" max="10758" width="5.5703125" customWidth="1"/>
    <col min="10759" max="10759" width="37.28515625" customWidth="1"/>
    <col min="11011" max="11011" width="4" customWidth="1"/>
    <col min="11012" max="11012" width="10.7109375" customWidth="1"/>
    <col min="11013" max="11013" width="5.42578125" customWidth="1"/>
    <col min="11014" max="11014" width="5.5703125" customWidth="1"/>
    <col min="11015" max="11015" width="37.28515625" customWidth="1"/>
    <col min="11267" max="11267" width="4" customWidth="1"/>
    <col min="11268" max="11268" width="10.7109375" customWidth="1"/>
    <col min="11269" max="11269" width="5.42578125" customWidth="1"/>
    <col min="11270" max="11270" width="5.5703125" customWidth="1"/>
    <col min="11271" max="11271" width="37.28515625" customWidth="1"/>
    <col min="11523" max="11523" width="4" customWidth="1"/>
    <col min="11524" max="11524" width="10.7109375" customWidth="1"/>
    <col min="11525" max="11525" width="5.42578125" customWidth="1"/>
    <col min="11526" max="11526" width="5.5703125" customWidth="1"/>
    <col min="11527" max="11527" width="37.28515625" customWidth="1"/>
    <col min="11779" max="11779" width="4" customWidth="1"/>
    <col min="11780" max="11780" width="10.7109375" customWidth="1"/>
    <col min="11781" max="11781" width="5.42578125" customWidth="1"/>
    <col min="11782" max="11782" width="5.5703125" customWidth="1"/>
    <col min="11783" max="11783" width="37.28515625" customWidth="1"/>
    <col min="12035" max="12035" width="4" customWidth="1"/>
    <col min="12036" max="12036" width="10.7109375" customWidth="1"/>
    <col min="12037" max="12037" width="5.42578125" customWidth="1"/>
    <col min="12038" max="12038" width="5.5703125" customWidth="1"/>
    <col min="12039" max="12039" width="37.28515625" customWidth="1"/>
    <col min="12291" max="12291" width="4" customWidth="1"/>
    <col min="12292" max="12292" width="10.7109375" customWidth="1"/>
    <col min="12293" max="12293" width="5.42578125" customWidth="1"/>
    <col min="12294" max="12294" width="5.5703125" customWidth="1"/>
    <col min="12295" max="12295" width="37.28515625" customWidth="1"/>
    <col min="12547" max="12547" width="4" customWidth="1"/>
    <col min="12548" max="12548" width="10.7109375" customWidth="1"/>
    <col min="12549" max="12549" width="5.42578125" customWidth="1"/>
    <col min="12550" max="12550" width="5.5703125" customWidth="1"/>
    <col min="12551" max="12551" width="37.28515625" customWidth="1"/>
    <col min="12803" max="12803" width="4" customWidth="1"/>
    <col min="12804" max="12804" width="10.7109375" customWidth="1"/>
    <col min="12805" max="12805" width="5.42578125" customWidth="1"/>
    <col min="12806" max="12806" width="5.5703125" customWidth="1"/>
    <col min="12807" max="12807" width="37.28515625" customWidth="1"/>
    <col min="13059" max="13059" width="4" customWidth="1"/>
    <col min="13060" max="13060" width="10.7109375" customWidth="1"/>
    <col min="13061" max="13061" width="5.42578125" customWidth="1"/>
    <col min="13062" max="13062" width="5.5703125" customWidth="1"/>
    <col min="13063" max="13063" width="37.28515625" customWidth="1"/>
    <col min="13315" max="13315" width="4" customWidth="1"/>
    <col min="13316" max="13316" width="10.7109375" customWidth="1"/>
    <col min="13317" max="13317" width="5.42578125" customWidth="1"/>
    <col min="13318" max="13318" width="5.5703125" customWidth="1"/>
    <col min="13319" max="13319" width="37.28515625" customWidth="1"/>
    <col min="13571" max="13571" width="4" customWidth="1"/>
    <col min="13572" max="13572" width="10.7109375" customWidth="1"/>
    <col min="13573" max="13573" width="5.42578125" customWidth="1"/>
    <col min="13574" max="13574" width="5.5703125" customWidth="1"/>
    <col min="13575" max="13575" width="37.28515625" customWidth="1"/>
    <col min="13827" max="13827" width="4" customWidth="1"/>
    <col min="13828" max="13828" width="10.7109375" customWidth="1"/>
    <col min="13829" max="13829" width="5.42578125" customWidth="1"/>
    <col min="13830" max="13830" width="5.5703125" customWidth="1"/>
    <col min="13831" max="13831" width="37.28515625" customWidth="1"/>
    <col min="14083" max="14083" width="4" customWidth="1"/>
    <col min="14084" max="14084" width="10.7109375" customWidth="1"/>
    <col min="14085" max="14085" width="5.42578125" customWidth="1"/>
    <col min="14086" max="14086" width="5.5703125" customWidth="1"/>
    <col min="14087" max="14087" width="37.28515625" customWidth="1"/>
    <col min="14339" max="14339" width="4" customWidth="1"/>
    <col min="14340" max="14340" width="10.7109375" customWidth="1"/>
    <col min="14341" max="14341" width="5.42578125" customWidth="1"/>
    <col min="14342" max="14342" width="5.5703125" customWidth="1"/>
    <col min="14343" max="14343" width="37.28515625" customWidth="1"/>
    <col min="14595" max="14595" width="4" customWidth="1"/>
    <col min="14596" max="14596" width="10.7109375" customWidth="1"/>
    <col min="14597" max="14597" width="5.42578125" customWidth="1"/>
    <col min="14598" max="14598" width="5.5703125" customWidth="1"/>
    <col min="14599" max="14599" width="37.28515625" customWidth="1"/>
    <col min="14851" max="14851" width="4" customWidth="1"/>
    <col min="14852" max="14852" width="10.7109375" customWidth="1"/>
    <col min="14853" max="14853" width="5.42578125" customWidth="1"/>
    <col min="14854" max="14854" width="5.5703125" customWidth="1"/>
    <col min="14855" max="14855" width="37.28515625" customWidth="1"/>
    <col min="15107" max="15107" width="4" customWidth="1"/>
    <col min="15108" max="15108" width="10.7109375" customWidth="1"/>
    <col min="15109" max="15109" width="5.42578125" customWidth="1"/>
    <col min="15110" max="15110" width="5.5703125" customWidth="1"/>
    <col min="15111" max="15111" width="37.28515625" customWidth="1"/>
    <col min="15363" max="15363" width="4" customWidth="1"/>
    <col min="15364" max="15364" width="10.7109375" customWidth="1"/>
    <col min="15365" max="15365" width="5.42578125" customWidth="1"/>
    <col min="15366" max="15366" width="5.5703125" customWidth="1"/>
    <col min="15367" max="15367" width="37.28515625" customWidth="1"/>
    <col min="15619" max="15619" width="4" customWidth="1"/>
    <col min="15620" max="15620" width="10.7109375" customWidth="1"/>
    <col min="15621" max="15621" width="5.42578125" customWidth="1"/>
    <col min="15622" max="15622" width="5.5703125" customWidth="1"/>
    <col min="15623" max="15623" width="37.28515625" customWidth="1"/>
    <col min="15875" max="15875" width="4" customWidth="1"/>
    <col min="15876" max="15876" width="10.7109375" customWidth="1"/>
    <col min="15877" max="15877" width="5.42578125" customWidth="1"/>
    <col min="15878" max="15878" width="5.5703125" customWidth="1"/>
    <col min="15879" max="15879" width="37.28515625" customWidth="1"/>
    <col min="16131" max="16131" width="4" customWidth="1"/>
    <col min="16132" max="16132" width="10.7109375" customWidth="1"/>
    <col min="16133" max="16133" width="5.42578125" customWidth="1"/>
    <col min="16134" max="16134" width="5.5703125" customWidth="1"/>
    <col min="16135" max="16135" width="37.28515625" customWidth="1"/>
  </cols>
  <sheetData>
    <row r="1" spans="1:13" x14ac:dyDescent="0.25">
      <c r="G1" s="161" t="s">
        <v>85</v>
      </c>
      <c r="H1" s="161"/>
      <c r="I1" s="161"/>
      <c r="J1" s="161"/>
    </row>
    <row r="2" spans="1:13" ht="18" x14ac:dyDescent="0.25">
      <c r="A2" s="162" t="s">
        <v>86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3" x14ac:dyDescent="0.25">
      <c r="A3" s="1"/>
      <c r="B3" s="2"/>
      <c r="C3" s="2"/>
      <c r="D3" s="2"/>
      <c r="E3" s="2"/>
      <c r="F3" s="2"/>
      <c r="G3" s="2"/>
      <c r="H3" s="2"/>
      <c r="I3" s="3"/>
      <c r="J3" s="3"/>
    </row>
    <row r="4" spans="1:13" ht="15.75" x14ac:dyDescent="0.25">
      <c r="A4" s="163" t="s">
        <v>14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3" x14ac:dyDescent="0.25">
      <c r="A5" s="1"/>
      <c r="B5" s="2"/>
      <c r="C5" s="2"/>
      <c r="D5" s="2"/>
      <c r="E5" s="2"/>
      <c r="F5" s="2"/>
      <c r="G5" s="3"/>
      <c r="H5" s="3"/>
      <c r="I5" s="4"/>
      <c r="J5" s="4"/>
    </row>
    <row r="6" spans="1:13" s="5" customFormat="1" ht="12.75" x14ac:dyDescent="0.2">
      <c r="A6" s="164" t="s">
        <v>15</v>
      </c>
      <c r="B6" s="164"/>
      <c r="C6" s="164"/>
      <c r="D6" s="164"/>
      <c r="E6" s="164"/>
      <c r="F6" s="164"/>
      <c r="G6" s="164"/>
      <c r="H6" s="164"/>
      <c r="I6" s="164"/>
      <c r="J6" s="164"/>
    </row>
    <row r="7" spans="1:13" s="5" customFormat="1" ht="13.5" thickBot="1" x14ac:dyDescent="0.25">
      <c r="G7" s="6"/>
      <c r="H7" s="6"/>
      <c r="I7" s="6"/>
      <c r="J7" s="7" t="s">
        <v>16</v>
      </c>
      <c r="M7" s="6"/>
    </row>
    <row r="8" spans="1:13" s="5" customFormat="1" ht="23.25" thickBot="1" x14ac:dyDescent="0.25">
      <c r="A8" s="8" t="s">
        <v>0</v>
      </c>
      <c r="B8" s="9" t="s">
        <v>6</v>
      </c>
      <c r="C8" s="9"/>
      <c r="D8" s="10" t="s">
        <v>1</v>
      </c>
      <c r="E8" s="9" t="s">
        <v>2</v>
      </c>
      <c r="F8" s="11" t="s">
        <v>89</v>
      </c>
      <c r="G8" s="20" t="s">
        <v>12</v>
      </c>
      <c r="H8" s="20" t="s">
        <v>17</v>
      </c>
      <c r="I8" s="21" t="s">
        <v>83</v>
      </c>
      <c r="J8" s="22" t="s">
        <v>18</v>
      </c>
    </row>
    <row r="9" spans="1:13" s="18" customFormat="1" ht="13.5" thickBot="1" x14ac:dyDescent="0.25">
      <c r="A9" s="12" t="s">
        <v>3</v>
      </c>
      <c r="B9" s="13" t="s">
        <v>4</v>
      </c>
      <c r="C9" s="13"/>
      <c r="D9" s="14" t="s">
        <v>4</v>
      </c>
      <c r="E9" s="13" t="s">
        <v>4</v>
      </c>
      <c r="F9" s="15" t="s">
        <v>7</v>
      </c>
      <c r="G9" s="23">
        <v>8055</v>
      </c>
      <c r="H9" s="24">
        <v>5348.67</v>
      </c>
      <c r="I9" s="16">
        <f>I11</f>
        <v>185</v>
      </c>
      <c r="J9" s="17">
        <f>SUM(H9:I9)</f>
        <v>5533.67</v>
      </c>
      <c r="L9" s="19"/>
    </row>
    <row r="10" spans="1:13" s="18" customFormat="1" ht="13.5" thickBot="1" x14ac:dyDescent="0.25">
      <c r="A10" s="165" t="s">
        <v>13</v>
      </c>
      <c r="B10" s="166"/>
      <c r="C10" s="166"/>
      <c r="D10" s="166"/>
      <c r="E10" s="166"/>
      <c r="F10" s="166"/>
      <c r="G10" s="166"/>
      <c r="H10" s="166"/>
      <c r="I10" s="166"/>
      <c r="J10" s="167"/>
      <c r="L10" s="19"/>
    </row>
    <row r="11" spans="1:13" s="18" customFormat="1" ht="12.75" x14ac:dyDescent="0.2">
      <c r="A11" s="61" t="s">
        <v>5</v>
      </c>
      <c r="B11" s="168" t="s">
        <v>4</v>
      </c>
      <c r="C11" s="169"/>
      <c r="D11" s="62" t="s">
        <v>4</v>
      </c>
      <c r="E11" s="63" t="s">
        <v>4</v>
      </c>
      <c r="F11" s="64" t="s">
        <v>93</v>
      </c>
      <c r="G11" s="65">
        <f>G12+G17+G24+G31+G35+G39+G43</f>
        <v>915</v>
      </c>
      <c r="H11" s="65">
        <f t="shared" ref="H11:I11" si="0">H12+H17+H24+H31+H35+H39+H43</f>
        <v>1011.8</v>
      </c>
      <c r="I11" s="65">
        <f t="shared" si="0"/>
        <v>185</v>
      </c>
      <c r="J11" s="116">
        <f>SUM(H11:I11)</f>
        <v>1196.8</v>
      </c>
      <c r="L11" s="19"/>
    </row>
    <row r="12" spans="1:13" s="5" customFormat="1" ht="12.75" x14ac:dyDescent="0.2">
      <c r="A12" s="98" t="s">
        <v>8</v>
      </c>
      <c r="B12" s="99" t="s">
        <v>94</v>
      </c>
      <c r="C12" s="100" t="s">
        <v>9</v>
      </c>
      <c r="D12" s="101" t="s">
        <v>4</v>
      </c>
      <c r="E12" s="102" t="s">
        <v>4</v>
      </c>
      <c r="F12" s="103" t="s">
        <v>95</v>
      </c>
      <c r="G12" s="117">
        <f t="shared" ref="G12:H12" si="1">SUM(G13:G16)</f>
        <v>200</v>
      </c>
      <c r="H12" s="117">
        <f t="shared" si="1"/>
        <v>200</v>
      </c>
      <c r="I12" s="117">
        <f>SUM(I13:I16)</f>
        <v>0</v>
      </c>
      <c r="J12" s="117">
        <f>SUM(H12:I12)</f>
        <v>200</v>
      </c>
    </row>
    <row r="13" spans="1:13" s="5" customFormat="1" ht="13.5" customHeight="1" x14ac:dyDescent="0.2">
      <c r="A13" s="66"/>
      <c r="B13" s="67"/>
      <c r="C13" s="68"/>
      <c r="D13" s="69">
        <v>3636</v>
      </c>
      <c r="E13" s="70">
        <v>5164</v>
      </c>
      <c r="F13" s="71" t="s">
        <v>96</v>
      </c>
      <c r="G13" s="97">
        <v>5</v>
      </c>
      <c r="H13" s="76">
        <v>5</v>
      </c>
      <c r="I13" s="76"/>
      <c r="J13" s="97">
        <f>SUM(H13:I13)</f>
        <v>5</v>
      </c>
    </row>
    <row r="14" spans="1:13" ht="13.5" customHeight="1" x14ac:dyDescent="0.25">
      <c r="A14" s="73"/>
      <c r="B14" s="74"/>
      <c r="C14" s="75"/>
      <c r="D14" s="69" t="s">
        <v>97</v>
      </c>
      <c r="E14" s="69">
        <v>5169</v>
      </c>
      <c r="F14" s="71" t="s">
        <v>10</v>
      </c>
      <c r="G14" s="76">
        <v>170</v>
      </c>
      <c r="H14" s="76">
        <v>170</v>
      </c>
      <c r="I14" s="76"/>
      <c r="J14" s="97">
        <f t="shared" ref="J14:J16" si="2">SUM(H14:I14)</f>
        <v>170</v>
      </c>
    </row>
    <row r="15" spans="1:13" ht="13.5" customHeight="1" x14ac:dyDescent="0.25">
      <c r="A15" s="73"/>
      <c r="B15" s="74"/>
      <c r="C15" s="75"/>
      <c r="D15" s="69" t="s">
        <v>97</v>
      </c>
      <c r="E15" s="69">
        <v>5173</v>
      </c>
      <c r="F15" s="71" t="s">
        <v>98</v>
      </c>
      <c r="G15" s="76">
        <v>10</v>
      </c>
      <c r="H15" s="76">
        <v>10</v>
      </c>
      <c r="I15" s="76"/>
      <c r="J15" s="97">
        <f t="shared" si="2"/>
        <v>10</v>
      </c>
    </row>
    <row r="16" spans="1:13" ht="13.5" customHeight="1" x14ac:dyDescent="0.25">
      <c r="A16" s="73"/>
      <c r="B16" s="74"/>
      <c r="C16" s="75"/>
      <c r="D16" s="77" t="s">
        <v>97</v>
      </c>
      <c r="E16" s="69">
        <v>5175</v>
      </c>
      <c r="F16" s="71" t="s">
        <v>99</v>
      </c>
      <c r="G16" s="76">
        <v>15</v>
      </c>
      <c r="H16" s="76">
        <v>15</v>
      </c>
      <c r="I16" s="76"/>
      <c r="J16" s="97">
        <f t="shared" si="2"/>
        <v>15</v>
      </c>
    </row>
    <row r="17" spans="1:10" x14ac:dyDescent="0.25">
      <c r="A17" s="104" t="s">
        <v>8</v>
      </c>
      <c r="B17" s="105">
        <v>173200</v>
      </c>
      <c r="C17" s="106" t="s">
        <v>9</v>
      </c>
      <c r="D17" s="107" t="s">
        <v>4</v>
      </c>
      <c r="E17" s="108" t="s">
        <v>4</v>
      </c>
      <c r="F17" s="109" t="s">
        <v>100</v>
      </c>
      <c r="G17" s="117">
        <f t="shared" ref="G17:H17" si="3">SUM(G18:G23)</f>
        <v>100</v>
      </c>
      <c r="H17" s="117">
        <f t="shared" si="3"/>
        <v>196.8</v>
      </c>
      <c r="I17" s="117">
        <f>SUM(I18:I23)</f>
        <v>0</v>
      </c>
      <c r="J17" s="117">
        <f>SUM(H17:I17)</f>
        <v>196.8</v>
      </c>
    </row>
    <row r="18" spans="1:10" ht="13.5" customHeight="1" x14ac:dyDescent="0.25">
      <c r="A18" s="78"/>
      <c r="B18" s="79"/>
      <c r="C18" s="80"/>
      <c r="D18" s="69">
        <v>3636</v>
      </c>
      <c r="E18" s="81">
        <v>5139</v>
      </c>
      <c r="F18" s="82" t="s">
        <v>101</v>
      </c>
      <c r="G18" s="83">
        <v>80</v>
      </c>
      <c r="H18" s="76">
        <v>80</v>
      </c>
      <c r="I18" s="76"/>
      <c r="J18" s="97">
        <f>SUM(H18:I18)</f>
        <v>80</v>
      </c>
    </row>
    <row r="19" spans="1:10" ht="13.5" customHeight="1" x14ac:dyDescent="0.25">
      <c r="A19" s="78"/>
      <c r="B19" s="79"/>
      <c r="C19" s="80"/>
      <c r="D19" s="69">
        <v>3636</v>
      </c>
      <c r="E19" s="81">
        <v>5164</v>
      </c>
      <c r="F19" s="82" t="s">
        <v>102</v>
      </c>
      <c r="G19" s="83">
        <v>5</v>
      </c>
      <c r="H19" s="76">
        <v>5</v>
      </c>
      <c r="I19" s="76"/>
      <c r="J19" s="97">
        <f t="shared" ref="J19:J23" si="4">SUM(H19:I19)</f>
        <v>5</v>
      </c>
    </row>
    <row r="20" spans="1:10" ht="13.5" customHeight="1" x14ac:dyDescent="0.25">
      <c r="A20" s="78"/>
      <c r="B20" s="79"/>
      <c r="C20" s="80"/>
      <c r="D20" s="69">
        <v>3636</v>
      </c>
      <c r="E20" s="81">
        <v>5166</v>
      </c>
      <c r="F20" s="84" t="s">
        <v>11</v>
      </c>
      <c r="G20" s="83">
        <v>5</v>
      </c>
      <c r="H20" s="76">
        <v>5</v>
      </c>
      <c r="I20" s="76"/>
      <c r="J20" s="97">
        <f t="shared" si="4"/>
        <v>5</v>
      </c>
    </row>
    <row r="21" spans="1:10" ht="13.5" customHeight="1" x14ac:dyDescent="0.25">
      <c r="A21" s="78"/>
      <c r="B21" s="79"/>
      <c r="C21" s="80"/>
      <c r="D21" s="69">
        <v>3636</v>
      </c>
      <c r="E21" s="81">
        <v>5168</v>
      </c>
      <c r="F21" s="84" t="s">
        <v>103</v>
      </c>
      <c r="G21" s="83">
        <v>0</v>
      </c>
      <c r="H21" s="76">
        <v>96.8</v>
      </c>
      <c r="I21" s="76"/>
      <c r="J21" s="97">
        <f t="shared" si="4"/>
        <v>96.8</v>
      </c>
    </row>
    <row r="22" spans="1:10" ht="13.5" customHeight="1" x14ac:dyDescent="0.25">
      <c r="A22" s="78"/>
      <c r="B22" s="79"/>
      <c r="C22" s="80"/>
      <c r="D22" s="69">
        <v>3636</v>
      </c>
      <c r="E22" s="81">
        <v>5169</v>
      </c>
      <c r="F22" s="84" t="s">
        <v>10</v>
      </c>
      <c r="G22" s="83">
        <v>5</v>
      </c>
      <c r="H22" s="76">
        <v>5</v>
      </c>
      <c r="I22" s="76"/>
      <c r="J22" s="97">
        <f t="shared" si="4"/>
        <v>5</v>
      </c>
    </row>
    <row r="23" spans="1:10" ht="13.5" customHeight="1" x14ac:dyDescent="0.25">
      <c r="A23" s="78"/>
      <c r="B23" s="79"/>
      <c r="C23" s="80"/>
      <c r="D23" s="69">
        <v>3636</v>
      </c>
      <c r="E23" s="70">
        <v>5175</v>
      </c>
      <c r="F23" s="71" t="s">
        <v>99</v>
      </c>
      <c r="G23" s="72">
        <v>5</v>
      </c>
      <c r="H23" s="76">
        <v>5</v>
      </c>
      <c r="I23" s="76"/>
      <c r="J23" s="97">
        <f t="shared" si="4"/>
        <v>5</v>
      </c>
    </row>
    <row r="24" spans="1:10" x14ac:dyDescent="0.25">
      <c r="A24" s="110" t="s">
        <v>8</v>
      </c>
      <c r="B24" s="111" t="s">
        <v>104</v>
      </c>
      <c r="C24" s="112" t="s">
        <v>9</v>
      </c>
      <c r="D24" s="113" t="s">
        <v>4</v>
      </c>
      <c r="E24" s="114" t="s">
        <v>4</v>
      </c>
      <c r="F24" s="115" t="s">
        <v>105</v>
      </c>
      <c r="G24" s="117">
        <f t="shared" ref="G24:H24" si="5">SUM(G25:G30)</f>
        <v>225</v>
      </c>
      <c r="H24" s="117">
        <f t="shared" si="5"/>
        <v>225</v>
      </c>
      <c r="I24" s="117">
        <f>SUM(I25:I30)</f>
        <v>0</v>
      </c>
      <c r="J24" s="117">
        <f>SUM(H24:I24)</f>
        <v>225</v>
      </c>
    </row>
    <row r="25" spans="1:10" ht="13.5" customHeight="1" x14ac:dyDescent="0.25">
      <c r="A25" s="85"/>
      <c r="B25" s="86"/>
      <c r="C25" s="87"/>
      <c r="D25" s="69">
        <v>3636</v>
      </c>
      <c r="E25" s="88">
        <v>5021</v>
      </c>
      <c r="F25" s="82" t="s">
        <v>106</v>
      </c>
      <c r="G25" s="89">
        <v>20</v>
      </c>
      <c r="H25" s="89">
        <v>20</v>
      </c>
      <c r="I25" s="76"/>
      <c r="J25" s="97">
        <f>SUM(H25:I25)</f>
        <v>20</v>
      </c>
    </row>
    <row r="26" spans="1:10" ht="13.5" customHeight="1" x14ac:dyDescent="0.25">
      <c r="A26" s="85"/>
      <c r="B26" s="86"/>
      <c r="C26" s="87"/>
      <c r="D26" s="69">
        <v>3636</v>
      </c>
      <c r="E26" s="88">
        <v>5137</v>
      </c>
      <c r="F26" s="82" t="s">
        <v>107</v>
      </c>
      <c r="G26" s="89">
        <v>20</v>
      </c>
      <c r="H26" s="89">
        <v>20</v>
      </c>
      <c r="I26" s="76"/>
      <c r="J26" s="97">
        <f t="shared" ref="J26:J30" si="6">SUM(H26:I26)</f>
        <v>20</v>
      </c>
    </row>
    <row r="27" spans="1:10" ht="13.5" customHeight="1" x14ac:dyDescent="0.25">
      <c r="A27" s="85"/>
      <c r="B27" s="86"/>
      <c r="C27" s="87"/>
      <c r="D27" s="69">
        <v>3636</v>
      </c>
      <c r="E27" s="88">
        <v>5139</v>
      </c>
      <c r="F27" s="82" t="s">
        <v>101</v>
      </c>
      <c r="G27" s="89">
        <v>20</v>
      </c>
      <c r="H27" s="89">
        <v>20</v>
      </c>
      <c r="I27" s="76"/>
      <c r="J27" s="97">
        <f t="shared" si="6"/>
        <v>20</v>
      </c>
    </row>
    <row r="28" spans="1:10" ht="13.5" customHeight="1" x14ac:dyDescent="0.25">
      <c r="A28" s="85"/>
      <c r="B28" s="86"/>
      <c r="C28" s="87"/>
      <c r="D28" s="69">
        <v>3636</v>
      </c>
      <c r="E28" s="90">
        <v>5166</v>
      </c>
      <c r="F28" s="84" t="s">
        <v>11</v>
      </c>
      <c r="G28" s="89">
        <v>20</v>
      </c>
      <c r="H28" s="89">
        <v>20</v>
      </c>
      <c r="I28" s="76"/>
      <c r="J28" s="97">
        <f t="shared" si="6"/>
        <v>20</v>
      </c>
    </row>
    <row r="29" spans="1:10" ht="13.5" customHeight="1" x14ac:dyDescent="0.25">
      <c r="A29" s="85"/>
      <c r="B29" s="86"/>
      <c r="C29" s="87"/>
      <c r="D29" s="69">
        <v>3636</v>
      </c>
      <c r="E29" s="90">
        <v>5169</v>
      </c>
      <c r="F29" s="84" t="s">
        <v>10</v>
      </c>
      <c r="G29" s="91">
        <v>140</v>
      </c>
      <c r="H29" s="91">
        <v>140</v>
      </c>
      <c r="I29" s="76"/>
      <c r="J29" s="97">
        <f t="shared" si="6"/>
        <v>140</v>
      </c>
    </row>
    <row r="30" spans="1:10" ht="13.5" customHeight="1" x14ac:dyDescent="0.25">
      <c r="A30" s="78"/>
      <c r="B30" s="79"/>
      <c r="C30" s="80"/>
      <c r="D30" s="69">
        <v>3636</v>
      </c>
      <c r="E30" s="70">
        <v>5175</v>
      </c>
      <c r="F30" s="71" t="s">
        <v>99</v>
      </c>
      <c r="G30" s="72">
        <v>5</v>
      </c>
      <c r="H30" s="72">
        <v>5</v>
      </c>
      <c r="I30" s="76"/>
      <c r="J30" s="97">
        <f t="shared" si="6"/>
        <v>5</v>
      </c>
    </row>
    <row r="31" spans="1:10" x14ac:dyDescent="0.25">
      <c r="A31" s="98" t="s">
        <v>8</v>
      </c>
      <c r="B31" s="99" t="s">
        <v>108</v>
      </c>
      <c r="C31" s="100" t="s">
        <v>9</v>
      </c>
      <c r="D31" s="101" t="s">
        <v>4</v>
      </c>
      <c r="E31" s="102" t="s">
        <v>4</v>
      </c>
      <c r="F31" s="103" t="s">
        <v>109</v>
      </c>
      <c r="G31" s="117">
        <f>SUM(G32:G34)</f>
        <v>10</v>
      </c>
      <c r="H31" s="117">
        <f>SUM(H32:H34)</f>
        <v>10</v>
      </c>
      <c r="I31" s="117">
        <f>SUM(I32:I34)</f>
        <v>0</v>
      </c>
      <c r="J31" s="117">
        <f>SUM(H31:I31)</f>
        <v>10</v>
      </c>
    </row>
    <row r="32" spans="1:10" ht="13.5" customHeight="1" x14ac:dyDescent="0.25">
      <c r="A32" s="78"/>
      <c r="B32" s="79"/>
      <c r="C32" s="80"/>
      <c r="D32" s="69">
        <v>3636</v>
      </c>
      <c r="E32" s="81">
        <v>5139</v>
      </c>
      <c r="F32" s="82" t="s">
        <v>101</v>
      </c>
      <c r="G32" s="83">
        <v>2</v>
      </c>
      <c r="H32" s="83">
        <v>2</v>
      </c>
      <c r="I32" s="83"/>
      <c r="J32" s="97">
        <f>SUM(H32:I32)</f>
        <v>2</v>
      </c>
    </row>
    <row r="33" spans="1:10" ht="13.5" customHeight="1" x14ac:dyDescent="0.25">
      <c r="A33" s="78"/>
      <c r="B33" s="79"/>
      <c r="C33" s="80"/>
      <c r="D33" s="69">
        <v>3636</v>
      </c>
      <c r="E33" s="81">
        <v>5166</v>
      </c>
      <c r="F33" s="84" t="s">
        <v>11</v>
      </c>
      <c r="G33" s="83">
        <v>5</v>
      </c>
      <c r="H33" s="83">
        <v>5</v>
      </c>
      <c r="I33" s="83"/>
      <c r="J33" s="97">
        <f t="shared" ref="J33:J34" si="7">SUM(H33:I33)</f>
        <v>5</v>
      </c>
    </row>
    <row r="34" spans="1:10" ht="13.5" customHeight="1" x14ac:dyDescent="0.25">
      <c r="A34" s="78"/>
      <c r="B34" s="79"/>
      <c r="C34" s="80"/>
      <c r="D34" s="92">
        <v>3636</v>
      </c>
      <c r="E34" s="93">
        <v>5169</v>
      </c>
      <c r="F34" s="94" t="s">
        <v>10</v>
      </c>
      <c r="G34" s="95">
        <v>3</v>
      </c>
      <c r="H34" s="95">
        <v>3</v>
      </c>
      <c r="I34" s="95"/>
      <c r="J34" s="97">
        <f t="shared" si="7"/>
        <v>3</v>
      </c>
    </row>
    <row r="35" spans="1:10" x14ac:dyDescent="0.25">
      <c r="A35" s="98" t="s">
        <v>8</v>
      </c>
      <c r="B35" s="99" t="s">
        <v>110</v>
      </c>
      <c r="C35" s="100" t="s">
        <v>9</v>
      </c>
      <c r="D35" s="101" t="s">
        <v>4</v>
      </c>
      <c r="E35" s="102" t="s">
        <v>4</v>
      </c>
      <c r="F35" s="103" t="s">
        <v>111</v>
      </c>
      <c r="G35" s="117">
        <f>SUM(G36:G38)</f>
        <v>200</v>
      </c>
      <c r="H35" s="117">
        <f>SUM(H36:H38)</f>
        <v>200</v>
      </c>
      <c r="I35" s="117">
        <f>SUM(I36:I38)</f>
        <v>0</v>
      </c>
      <c r="J35" s="117">
        <f>SUM(H35:I35)</f>
        <v>200</v>
      </c>
    </row>
    <row r="36" spans="1:10" ht="13.5" customHeight="1" x14ac:dyDescent="0.25">
      <c r="A36" s="66"/>
      <c r="B36" s="67"/>
      <c r="C36" s="68"/>
      <c r="D36" s="69">
        <v>3636</v>
      </c>
      <c r="E36" s="70">
        <v>5021</v>
      </c>
      <c r="F36" s="71" t="s">
        <v>106</v>
      </c>
      <c r="G36" s="72">
        <v>10</v>
      </c>
      <c r="H36" s="72">
        <v>10</v>
      </c>
      <c r="I36" s="72"/>
      <c r="J36" s="97">
        <f>SUM(H36:I36)</f>
        <v>10</v>
      </c>
    </row>
    <row r="37" spans="1:10" ht="13.5" customHeight="1" x14ac:dyDescent="0.25">
      <c r="A37" s="66"/>
      <c r="B37" s="67"/>
      <c r="C37" s="68"/>
      <c r="D37" s="69">
        <v>3636</v>
      </c>
      <c r="E37" s="96">
        <v>5169</v>
      </c>
      <c r="F37" s="71" t="s">
        <v>10</v>
      </c>
      <c r="G37" s="72">
        <v>180</v>
      </c>
      <c r="H37" s="72">
        <v>180</v>
      </c>
      <c r="I37" s="72"/>
      <c r="J37" s="97">
        <f t="shared" ref="J37:J38" si="8">SUM(H37:I37)</f>
        <v>180</v>
      </c>
    </row>
    <row r="38" spans="1:10" ht="13.5" customHeight="1" x14ac:dyDescent="0.25">
      <c r="A38" s="78"/>
      <c r="B38" s="79"/>
      <c r="C38" s="80"/>
      <c r="D38" s="69">
        <v>3636</v>
      </c>
      <c r="E38" s="70">
        <v>5175</v>
      </c>
      <c r="F38" s="71" t="s">
        <v>99</v>
      </c>
      <c r="G38" s="72">
        <v>10</v>
      </c>
      <c r="H38" s="72">
        <v>10</v>
      </c>
      <c r="I38" s="72"/>
      <c r="J38" s="97">
        <f t="shared" si="8"/>
        <v>10</v>
      </c>
    </row>
    <row r="39" spans="1:10" x14ac:dyDescent="0.25">
      <c r="A39" s="104" t="s">
        <v>8</v>
      </c>
      <c r="B39" s="105" t="s">
        <v>112</v>
      </c>
      <c r="C39" s="106" t="s">
        <v>9</v>
      </c>
      <c r="D39" s="107" t="s">
        <v>4</v>
      </c>
      <c r="E39" s="108" t="s">
        <v>4</v>
      </c>
      <c r="F39" s="109" t="s">
        <v>113</v>
      </c>
      <c r="G39" s="117">
        <f>SUM(G40:G42)</f>
        <v>180</v>
      </c>
      <c r="H39" s="117">
        <f>SUM(H40:H42)</f>
        <v>180</v>
      </c>
      <c r="I39" s="117">
        <f>SUM(I40:I42)</f>
        <v>0</v>
      </c>
      <c r="J39" s="117">
        <f>SUM(H39:I39)</f>
        <v>180</v>
      </c>
    </row>
    <row r="40" spans="1:10" ht="13.5" customHeight="1" x14ac:dyDescent="0.25">
      <c r="A40" s="66"/>
      <c r="B40" s="67"/>
      <c r="C40" s="68"/>
      <c r="D40" s="69">
        <v>3639</v>
      </c>
      <c r="E40" s="69">
        <v>5021</v>
      </c>
      <c r="F40" s="71" t="s">
        <v>106</v>
      </c>
      <c r="G40" s="97">
        <v>20</v>
      </c>
      <c r="H40" s="97">
        <v>20</v>
      </c>
      <c r="I40" s="97"/>
      <c r="J40" s="97">
        <f>SUM(H40:I40)</f>
        <v>20</v>
      </c>
    </row>
    <row r="41" spans="1:10" ht="13.5" customHeight="1" x14ac:dyDescent="0.25">
      <c r="A41" s="66"/>
      <c r="B41" s="67"/>
      <c r="C41" s="68"/>
      <c r="D41" s="69">
        <v>3639</v>
      </c>
      <c r="E41" s="69">
        <v>5169</v>
      </c>
      <c r="F41" s="71" t="s">
        <v>10</v>
      </c>
      <c r="G41" s="97">
        <v>155</v>
      </c>
      <c r="H41" s="97">
        <v>155</v>
      </c>
      <c r="I41" s="97"/>
      <c r="J41" s="97">
        <f t="shared" ref="J41:J42" si="9">SUM(H41:I41)</f>
        <v>155</v>
      </c>
    </row>
    <row r="42" spans="1:10" ht="13.5" customHeight="1" x14ac:dyDescent="0.25">
      <c r="A42" s="78"/>
      <c r="B42" s="79"/>
      <c r="C42" s="80"/>
      <c r="D42" s="69">
        <v>3639</v>
      </c>
      <c r="E42" s="70">
        <v>5175</v>
      </c>
      <c r="F42" s="71" t="s">
        <v>10</v>
      </c>
      <c r="G42" s="72">
        <v>5</v>
      </c>
      <c r="H42" s="72">
        <v>5</v>
      </c>
      <c r="I42" s="97"/>
      <c r="J42" s="97">
        <f t="shared" si="9"/>
        <v>5</v>
      </c>
    </row>
    <row r="43" spans="1:10" x14ac:dyDescent="0.25">
      <c r="A43" s="120" t="s">
        <v>8</v>
      </c>
      <c r="B43" s="121" t="s">
        <v>115</v>
      </c>
      <c r="C43" s="122" t="s">
        <v>9</v>
      </c>
      <c r="D43" s="123" t="s">
        <v>4</v>
      </c>
      <c r="E43" s="124" t="s">
        <v>4</v>
      </c>
      <c r="F43" s="125" t="s">
        <v>114</v>
      </c>
      <c r="G43" s="126">
        <f>SUM(G44:G47)</f>
        <v>0</v>
      </c>
      <c r="H43" s="126">
        <f>SUM(H44:H47)</f>
        <v>0</v>
      </c>
      <c r="I43" s="126">
        <f>SUM(I44:I47)</f>
        <v>185</v>
      </c>
      <c r="J43" s="126">
        <f>SUM(H43:I43)</f>
        <v>185</v>
      </c>
    </row>
    <row r="44" spans="1:10" x14ac:dyDescent="0.25">
      <c r="A44" s="127"/>
      <c r="B44" s="128"/>
      <c r="C44" s="129"/>
      <c r="D44" s="130">
        <v>3636</v>
      </c>
      <c r="E44" s="131">
        <v>5137</v>
      </c>
      <c r="F44" s="132" t="s">
        <v>107</v>
      </c>
      <c r="G44" s="133">
        <v>0</v>
      </c>
      <c r="H44" s="134">
        <v>0</v>
      </c>
      <c r="I44" s="135">
        <v>10</v>
      </c>
      <c r="J44" s="134">
        <f t="shared" ref="J44:J47" si="10">SUM(H44:I44)</f>
        <v>10</v>
      </c>
    </row>
    <row r="45" spans="1:10" x14ac:dyDescent="0.25">
      <c r="A45" s="127"/>
      <c r="B45" s="128"/>
      <c r="C45" s="129"/>
      <c r="D45" s="130">
        <v>3636</v>
      </c>
      <c r="E45" s="131">
        <v>5139</v>
      </c>
      <c r="F45" s="132" t="s">
        <v>101</v>
      </c>
      <c r="G45" s="133">
        <v>0</v>
      </c>
      <c r="H45" s="134">
        <v>0</v>
      </c>
      <c r="I45" s="135">
        <v>10</v>
      </c>
      <c r="J45" s="134">
        <f t="shared" si="10"/>
        <v>10</v>
      </c>
    </row>
    <row r="46" spans="1:10" x14ac:dyDescent="0.25">
      <c r="A46" s="127"/>
      <c r="B46" s="128"/>
      <c r="C46" s="129"/>
      <c r="D46" s="130">
        <v>3636</v>
      </c>
      <c r="E46" s="136">
        <v>5169</v>
      </c>
      <c r="F46" s="137" t="s">
        <v>10</v>
      </c>
      <c r="G46" s="138">
        <v>0</v>
      </c>
      <c r="H46" s="134">
        <v>0</v>
      </c>
      <c r="I46" s="135">
        <v>135</v>
      </c>
      <c r="J46" s="134">
        <f t="shared" si="10"/>
        <v>135</v>
      </c>
    </row>
    <row r="47" spans="1:10" x14ac:dyDescent="0.25">
      <c r="A47" s="139"/>
      <c r="B47" s="140"/>
      <c r="C47" s="141"/>
      <c r="D47" s="130">
        <v>3636</v>
      </c>
      <c r="E47" s="142">
        <v>5175</v>
      </c>
      <c r="F47" s="143" t="s">
        <v>99</v>
      </c>
      <c r="G47" s="144">
        <v>0</v>
      </c>
      <c r="H47" s="134">
        <v>0</v>
      </c>
      <c r="I47" s="135">
        <v>30</v>
      </c>
      <c r="J47" s="134">
        <f t="shared" si="10"/>
        <v>30</v>
      </c>
    </row>
  </sheetData>
  <mergeCells count="6">
    <mergeCell ref="B11:C11"/>
    <mergeCell ref="G1:J1"/>
    <mergeCell ref="A2:J2"/>
    <mergeCell ref="A4:J4"/>
    <mergeCell ref="A6:J6"/>
    <mergeCell ref="A10:J10"/>
  </mergeCells>
  <pageMargins left="0.7" right="0.7" top="0.78740157499999996" bottom="0.78740157499999996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917 02</vt:lpstr>
      <vt:lpstr>914 02</vt:lpstr>
      <vt:lpstr>'917 02'!Oblast_tisku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Šulcová Veronika</cp:lastModifiedBy>
  <cp:lastPrinted>2018-01-23T13:04:08Z</cp:lastPrinted>
  <dcterms:created xsi:type="dcterms:W3CDTF">2017-11-29T07:14:25Z</dcterms:created>
  <dcterms:modified xsi:type="dcterms:W3CDTF">2018-04-23T07:38:44Z</dcterms:modified>
</cp:coreProperties>
</file>