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960" windowWidth="17490" windowHeight="10710"/>
  </bookViews>
  <sheets>
    <sheet name="926 04" sheetId="4" r:id="rId1"/>
    <sheet name="Bilance P a V" sheetId="5" r:id="rId2"/>
  </sheets>
  <definedNames>
    <definedName name="Excel_BuiltIn__FilterDatabase_3">#REF!</definedName>
    <definedName name="_xlnm.Print_Area" localSheetId="0">'926 04'!$A$1:$L$366</definedName>
  </definedNames>
  <calcPr calcId="145621"/>
</workbook>
</file>

<file path=xl/calcChain.xml><?xml version="1.0" encoding="utf-8"?>
<calcChain xmlns="http://schemas.openxmlformats.org/spreadsheetml/2006/main">
  <c r="D45" i="5" l="1"/>
  <c r="C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45" i="5" s="1"/>
  <c r="E24" i="5"/>
  <c r="E23" i="5"/>
  <c r="E22" i="5"/>
  <c r="D21" i="5"/>
  <c r="C21" i="5"/>
  <c r="E21" i="5" s="1"/>
  <c r="E19" i="5"/>
  <c r="E18" i="5"/>
  <c r="E17" i="5"/>
  <c r="E16" i="5"/>
  <c r="D15" i="5"/>
  <c r="E15" i="5" s="1"/>
  <c r="C15" i="5"/>
  <c r="E14" i="5"/>
  <c r="E13" i="5"/>
  <c r="E12" i="5"/>
  <c r="E11" i="5"/>
  <c r="E10" i="5"/>
  <c r="D9" i="5"/>
  <c r="E9" i="5" s="1"/>
  <c r="C9" i="5"/>
  <c r="C8" i="5"/>
  <c r="E7" i="5"/>
  <c r="E6" i="5"/>
  <c r="E5" i="5"/>
  <c r="E4" i="5"/>
  <c r="D4" i="5"/>
  <c r="C4" i="5"/>
  <c r="C25" i="5" s="1"/>
  <c r="C20" i="5" l="1"/>
  <c r="D8" i="5"/>
  <c r="D20" i="5" s="1"/>
  <c r="D25" i="5" s="1"/>
  <c r="E25" i="5" s="1"/>
  <c r="J12" i="4"/>
  <c r="J13" i="4"/>
  <c r="J337" i="4"/>
  <c r="J338" i="4"/>
  <c r="E8" i="5" l="1"/>
  <c r="E20" i="5"/>
  <c r="J238" i="4"/>
  <c r="J262" i="4"/>
  <c r="J293" i="4" l="1"/>
  <c r="K236" i="4" l="1"/>
  <c r="J235" i="4"/>
  <c r="K235" i="4" s="1"/>
  <c r="J248" i="4" l="1"/>
  <c r="K366" i="4"/>
  <c r="K365" i="4" l="1"/>
  <c r="J364" i="4"/>
  <c r="K364" i="4" s="1"/>
  <c r="K363" i="4"/>
  <c r="J362" i="4"/>
  <c r="K362" i="4" s="1"/>
  <c r="K361" i="4"/>
  <c r="J360" i="4"/>
  <c r="K360" i="4" s="1"/>
  <c r="K359" i="4"/>
  <c r="J358" i="4"/>
  <c r="K358" i="4" s="1"/>
  <c r="K357" i="4"/>
  <c r="J356" i="4"/>
  <c r="K356" i="4" s="1"/>
  <c r="K355" i="4"/>
  <c r="J354" i="4"/>
  <c r="K354" i="4" s="1"/>
  <c r="K353" i="4"/>
  <c r="J352" i="4"/>
  <c r="K352" i="4" s="1"/>
  <c r="K351" i="4"/>
  <c r="J350" i="4"/>
  <c r="K350" i="4" s="1"/>
  <c r="K349" i="4"/>
  <c r="J348" i="4"/>
  <c r="K348" i="4" s="1"/>
  <c r="K347" i="4"/>
  <c r="J346" i="4"/>
  <c r="K346" i="4" s="1"/>
  <c r="K345" i="4"/>
  <c r="J344" i="4"/>
  <c r="K344" i="4" s="1"/>
  <c r="K343" i="4"/>
  <c r="J342" i="4"/>
  <c r="K336" i="4"/>
  <c r="J335" i="4"/>
  <c r="K335" i="4" s="1"/>
  <c r="K334" i="4"/>
  <c r="J333" i="4"/>
  <c r="K333" i="4" s="1"/>
  <c r="K332" i="4"/>
  <c r="J331" i="4"/>
  <c r="K331" i="4" s="1"/>
  <c r="K330" i="4"/>
  <c r="J329" i="4"/>
  <c r="K329" i="4" s="1"/>
  <c r="K328" i="4"/>
  <c r="J327" i="4"/>
  <c r="K327" i="4" s="1"/>
  <c r="K326" i="4"/>
  <c r="J325" i="4"/>
  <c r="K325" i="4" s="1"/>
  <c r="K324" i="4"/>
  <c r="J323" i="4"/>
  <c r="K323" i="4" s="1"/>
  <c r="K322" i="4"/>
  <c r="J321" i="4"/>
  <c r="K321" i="4" s="1"/>
  <c r="K320" i="4"/>
  <c r="J319" i="4"/>
  <c r="K319" i="4" s="1"/>
  <c r="K318" i="4"/>
  <c r="J317" i="4"/>
  <c r="K317" i="4" s="1"/>
  <c r="K316" i="4"/>
  <c r="J315" i="4"/>
  <c r="K315" i="4" s="1"/>
  <c r="K314" i="4"/>
  <c r="J313" i="4"/>
  <c r="K313" i="4" s="1"/>
  <c r="K312" i="4"/>
  <c r="J311" i="4"/>
  <c r="K311" i="4" s="1"/>
  <c r="K310" i="4"/>
  <c r="J309" i="4"/>
  <c r="K309" i="4" s="1"/>
  <c r="K308" i="4"/>
  <c r="J307" i="4"/>
  <c r="K307" i="4" s="1"/>
  <c r="K306" i="4"/>
  <c r="J305" i="4"/>
  <c r="K305" i="4" s="1"/>
  <c r="K304" i="4"/>
  <c r="J303" i="4"/>
  <c r="K303" i="4" s="1"/>
  <c r="K302" i="4"/>
  <c r="J301" i="4"/>
  <c r="K291" i="4"/>
  <c r="J290" i="4"/>
  <c r="K290" i="4" s="1"/>
  <c r="K289" i="4"/>
  <c r="J288" i="4"/>
  <c r="K288" i="4" s="1"/>
  <c r="K287" i="4"/>
  <c r="J286" i="4"/>
  <c r="K286" i="4" s="1"/>
  <c r="K285" i="4"/>
  <c r="J284" i="4"/>
  <c r="K284" i="4" s="1"/>
  <c r="K283" i="4"/>
  <c r="J282" i="4"/>
  <c r="K282" i="4" s="1"/>
  <c r="K281" i="4"/>
  <c r="J280" i="4"/>
  <c r="K280" i="4" s="1"/>
  <c r="K279" i="4"/>
  <c r="J278" i="4"/>
  <c r="K278" i="4" s="1"/>
  <c r="K277" i="4"/>
  <c r="J276" i="4"/>
  <c r="K276" i="4" s="1"/>
  <c r="K275" i="4"/>
  <c r="J274" i="4"/>
  <c r="K274" i="4" s="1"/>
  <c r="K273" i="4"/>
  <c r="J272" i="4"/>
  <c r="K272" i="4" s="1"/>
  <c r="K271" i="4"/>
  <c r="J270" i="4"/>
  <c r="K270" i="4" s="1"/>
  <c r="K269" i="4"/>
  <c r="J268" i="4"/>
  <c r="K268" i="4" s="1"/>
  <c r="K267" i="4"/>
  <c r="J266" i="4"/>
  <c r="K266" i="4" s="1"/>
  <c r="K265" i="4"/>
  <c r="J264" i="4"/>
  <c r="K264" i="4" s="1"/>
  <c r="K263" i="4"/>
  <c r="K262" i="4"/>
  <c r="K261" i="4"/>
  <c r="J260" i="4"/>
  <c r="K260" i="4" s="1"/>
  <c r="K259" i="4"/>
  <c r="J258" i="4"/>
  <c r="K258" i="4" s="1"/>
  <c r="K257" i="4"/>
  <c r="J256" i="4"/>
  <c r="K256" i="4" s="1"/>
  <c r="K255" i="4"/>
  <c r="J254" i="4"/>
  <c r="K254" i="4" s="1"/>
  <c r="K253" i="4"/>
  <c r="J252" i="4"/>
  <c r="K252" i="4" s="1"/>
  <c r="K251" i="4"/>
  <c r="J250" i="4"/>
  <c r="K250" i="4" s="1"/>
  <c r="K249" i="4"/>
  <c r="K248" i="4"/>
  <c r="K301" i="4" l="1"/>
  <c r="J292" i="4"/>
  <c r="K342" i="4"/>
  <c r="J237" i="4"/>
  <c r="J11" i="4" s="1"/>
  <c r="J10" i="4" s="1"/>
  <c r="K234" i="4"/>
  <c r="J233" i="4"/>
  <c r="K233" i="4" s="1"/>
  <c r="K232" i="4"/>
  <c r="J231" i="4"/>
  <c r="K231" i="4" s="1"/>
  <c r="K230" i="4"/>
  <c r="J229" i="4"/>
  <c r="K229" i="4" s="1"/>
  <c r="K228" i="4"/>
  <c r="J227" i="4"/>
  <c r="K227" i="4" s="1"/>
  <c r="K226" i="4"/>
  <c r="J225" i="4"/>
  <c r="K225" i="4" s="1"/>
  <c r="K224" i="4"/>
  <c r="J223" i="4"/>
  <c r="K223" i="4" s="1"/>
  <c r="K222" i="4"/>
  <c r="J221" i="4"/>
  <c r="K221" i="4" s="1"/>
  <c r="K220" i="4"/>
  <c r="J219" i="4"/>
  <c r="K219" i="4" s="1"/>
  <c r="K218" i="4"/>
  <c r="J217" i="4"/>
  <c r="K217" i="4" s="1"/>
  <c r="K216" i="4"/>
  <c r="J215" i="4"/>
  <c r="K215" i="4" s="1"/>
  <c r="K214" i="4"/>
  <c r="J213" i="4"/>
  <c r="K213" i="4" s="1"/>
  <c r="K212" i="4"/>
  <c r="J211" i="4"/>
  <c r="K211" i="4" s="1"/>
  <c r="K210" i="4"/>
  <c r="J209" i="4"/>
  <c r="K209" i="4" s="1"/>
  <c r="K208" i="4"/>
  <c r="J207" i="4"/>
  <c r="K207" i="4" s="1"/>
  <c r="K206" i="4"/>
  <c r="J205" i="4"/>
  <c r="K205" i="4" s="1"/>
  <c r="K204" i="4"/>
  <c r="J203" i="4"/>
  <c r="K203" i="4" s="1"/>
  <c r="K202" i="4"/>
  <c r="J201" i="4"/>
  <c r="K201" i="4" s="1"/>
  <c r="K200" i="4"/>
  <c r="J199" i="4"/>
  <c r="K199" i="4" s="1"/>
  <c r="K198" i="4"/>
  <c r="J197" i="4"/>
  <c r="K197" i="4" s="1"/>
  <c r="K196" i="4"/>
  <c r="J195" i="4"/>
  <c r="K195" i="4" s="1"/>
  <c r="K194" i="4"/>
  <c r="J193" i="4"/>
  <c r="K193" i="4" s="1"/>
  <c r="K192" i="4"/>
  <c r="J191" i="4"/>
  <c r="K191" i="4" s="1"/>
  <c r="K190" i="4"/>
  <c r="J189" i="4"/>
  <c r="K189" i="4" s="1"/>
  <c r="K188" i="4"/>
  <c r="J187" i="4"/>
  <c r="K187" i="4" s="1"/>
  <c r="K186" i="4"/>
  <c r="J185" i="4"/>
  <c r="K185" i="4" s="1"/>
  <c r="K184" i="4"/>
  <c r="J183" i="4"/>
  <c r="K183" i="4" s="1"/>
  <c r="K182" i="4"/>
  <c r="J181" i="4"/>
  <c r="K181" i="4" s="1"/>
  <c r="K180" i="4"/>
  <c r="J179" i="4"/>
  <c r="K179" i="4" s="1"/>
  <c r="K178" i="4"/>
  <c r="J177" i="4"/>
  <c r="K177" i="4" s="1"/>
  <c r="K176" i="4"/>
  <c r="J175" i="4"/>
  <c r="K175" i="4" s="1"/>
  <c r="K174" i="4"/>
  <c r="J173" i="4"/>
  <c r="K173" i="4" s="1"/>
  <c r="K172" i="4"/>
  <c r="J171" i="4"/>
  <c r="K171" i="4" s="1"/>
  <c r="K170" i="4"/>
  <c r="J169" i="4"/>
  <c r="K169" i="4" s="1"/>
  <c r="K168" i="4"/>
  <c r="J167" i="4"/>
  <c r="K167" i="4" s="1"/>
  <c r="K166" i="4"/>
  <c r="J165" i="4"/>
  <c r="K165" i="4" s="1"/>
  <c r="K164" i="4"/>
  <c r="J163" i="4"/>
  <c r="K163" i="4" s="1"/>
  <c r="K162" i="4"/>
  <c r="J161" i="4"/>
  <c r="K161" i="4" s="1"/>
  <c r="K160" i="4"/>
  <c r="J159" i="4"/>
  <c r="K159" i="4" s="1"/>
  <c r="K158" i="4"/>
  <c r="J157" i="4"/>
  <c r="K157" i="4" s="1"/>
  <c r="K156" i="4"/>
  <c r="J155" i="4"/>
  <c r="K155" i="4" s="1"/>
  <c r="K154" i="4"/>
  <c r="J153" i="4"/>
  <c r="K153" i="4" s="1"/>
  <c r="K152" i="4"/>
  <c r="J151" i="4"/>
  <c r="K151" i="4" s="1"/>
  <c r="K150" i="4"/>
  <c r="J149" i="4"/>
  <c r="K149" i="4" s="1"/>
  <c r="K148" i="4"/>
  <c r="J147" i="4"/>
  <c r="K147" i="4" s="1"/>
  <c r="K146" i="4"/>
  <c r="J145" i="4"/>
  <c r="K145" i="4" s="1"/>
  <c r="K144" i="4"/>
  <c r="J143" i="4"/>
  <c r="K143" i="4" s="1"/>
  <c r="K142" i="4"/>
  <c r="J141" i="4"/>
  <c r="K141" i="4" s="1"/>
  <c r="K140" i="4"/>
  <c r="J139" i="4"/>
  <c r="K139" i="4" s="1"/>
  <c r="K138" i="4"/>
  <c r="J137" i="4"/>
  <c r="K137" i="4" s="1"/>
  <c r="K136" i="4"/>
  <c r="J135" i="4"/>
  <c r="K135" i="4" s="1"/>
  <c r="K134" i="4"/>
  <c r="J133" i="4"/>
  <c r="K133" i="4" s="1"/>
  <c r="K132" i="4"/>
  <c r="J131" i="4"/>
  <c r="K131" i="4" s="1"/>
  <c r="K130" i="4"/>
  <c r="J129" i="4"/>
  <c r="K129" i="4" s="1"/>
  <c r="K128" i="4"/>
  <c r="J127" i="4"/>
  <c r="K127" i="4" s="1"/>
  <c r="K126" i="4"/>
  <c r="J125" i="4"/>
  <c r="K125" i="4" s="1"/>
  <c r="K124" i="4"/>
  <c r="J123" i="4"/>
  <c r="K123" i="4" s="1"/>
  <c r="K122" i="4"/>
  <c r="J121" i="4"/>
  <c r="K121" i="4" s="1"/>
  <c r="K120" i="4"/>
  <c r="J119" i="4"/>
  <c r="K119" i="4" s="1"/>
  <c r="K118" i="4"/>
  <c r="J117" i="4"/>
  <c r="K117" i="4" s="1"/>
  <c r="K116" i="4"/>
  <c r="J115" i="4"/>
  <c r="K115" i="4" s="1"/>
  <c r="K114" i="4"/>
  <c r="J113" i="4"/>
  <c r="K113" i="4" s="1"/>
  <c r="K112" i="4"/>
  <c r="J111" i="4"/>
  <c r="K111" i="4" s="1"/>
  <c r="K110" i="4"/>
  <c r="J109" i="4"/>
  <c r="K109" i="4" s="1"/>
  <c r="K108" i="4"/>
  <c r="J107" i="4"/>
  <c r="K107" i="4" s="1"/>
  <c r="K106" i="4"/>
  <c r="J105" i="4"/>
  <c r="K105" i="4" s="1"/>
  <c r="K104" i="4"/>
  <c r="J103" i="4"/>
  <c r="K103" i="4" s="1"/>
  <c r="K102" i="4"/>
  <c r="J101" i="4"/>
  <c r="K101" i="4" s="1"/>
  <c r="K100" i="4"/>
  <c r="J99" i="4"/>
  <c r="K99" i="4" s="1"/>
  <c r="K98" i="4"/>
  <c r="J97" i="4"/>
  <c r="K97" i="4" s="1"/>
  <c r="K96" i="4"/>
  <c r="J95" i="4"/>
  <c r="K95" i="4" s="1"/>
  <c r="K94" i="4"/>
  <c r="J93" i="4"/>
  <c r="K93" i="4" s="1"/>
  <c r="K92" i="4"/>
  <c r="J91" i="4"/>
  <c r="K91" i="4" s="1"/>
  <c r="K90" i="4"/>
  <c r="J89" i="4"/>
  <c r="K89" i="4" s="1"/>
  <c r="K88" i="4"/>
  <c r="J87" i="4"/>
  <c r="K87" i="4" s="1"/>
  <c r="K86" i="4"/>
  <c r="J85" i="4"/>
  <c r="K85" i="4" s="1"/>
  <c r="K84" i="4"/>
  <c r="J83" i="4"/>
  <c r="K83" i="4" s="1"/>
  <c r="K82" i="4"/>
  <c r="J81" i="4"/>
  <c r="K81" i="4" s="1"/>
  <c r="K80" i="4"/>
  <c r="J79" i="4"/>
  <c r="K79" i="4" s="1"/>
  <c r="K78" i="4"/>
  <c r="J77" i="4"/>
  <c r="K77" i="4" s="1"/>
  <c r="K76" i="4"/>
  <c r="J75" i="4"/>
  <c r="K75" i="4" s="1"/>
  <c r="K74" i="4"/>
  <c r="J73" i="4"/>
  <c r="K73" i="4" s="1"/>
  <c r="K72" i="4"/>
  <c r="J71" i="4"/>
  <c r="K71" i="4" s="1"/>
  <c r="K70" i="4"/>
  <c r="J69" i="4"/>
  <c r="K69" i="4" s="1"/>
  <c r="K68" i="4"/>
  <c r="J67" i="4"/>
  <c r="K67" i="4" s="1"/>
  <c r="K66" i="4"/>
  <c r="J65" i="4"/>
  <c r="K65" i="4" s="1"/>
  <c r="K64" i="4"/>
  <c r="J63" i="4"/>
  <c r="K63" i="4" s="1"/>
  <c r="K62" i="4"/>
  <c r="J61" i="4"/>
  <c r="K61" i="4" s="1"/>
  <c r="K60" i="4"/>
  <c r="J59" i="4"/>
  <c r="K59" i="4" s="1"/>
  <c r="K58" i="4"/>
  <c r="J57" i="4"/>
  <c r="K57" i="4" s="1"/>
  <c r="K56" i="4"/>
  <c r="J55" i="4"/>
  <c r="K55" i="4" s="1"/>
  <c r="K54" i="4"/>
  <c r="J53" i="4"/>
  <c r="K53" i="4" s="1"/>
  <c r="K52" i="4"/>
  <c r="J51" i="4"/>
  <c r="K51" i="4" s="1"/>
  <c r="K50" i="4"/>
  <c r="J49" i="4"/>
  <c r="K49" i="4" s="1"/>
  <c r="K48" i="4"/>
  <c r="J47" i="4"/>
  <c r="K47" i="4" s="1"/>
  <c r="K46" i="4"/>
  <c r="J45" i="4"/>
  <c r="K45" i="4" s="1"/>
  <c r="K44" i="4"/>
  <c r="J43" i="4"/>
  <c r="K43" i="4" s="1"/>
  <c r="K42" i="4"/>
  <c r="J41" i="4"/>
  <c r="K41" i="4" s="1"/>
  <c r="K40" i="4"/>
  <c r="J39" i="4"/>
  <c r="K39" i="4" s="1"/>
  <c r="K38" i="4"/>
  <c r="J37" i="4"/>
  <c r="K37" i="4" s="1"/>
  <c r="K36" i="4"/>
  <c r="J35" i="4"/>
  <c r="K35" i="4" s="1"/>
  <c r="I341" i="4" l="1"/>
  <c r="K341" i="4" s="1"/>
  <c r="I340" i="4"/>
  <c r="K340" i="4" s="1"/>
  <c r="I339" i="4"/>
  <c r="K339" i="4" s="1"/>
  <c r="G338" i="4"/>
  <c r="I338" i="4" s="1"/>
  <c r="K338" i="4" s="1"/>
  <c r="H337" i="4"/>
  <c r="I300" i="4"/>
  <c r="K300" i="4" s="1"/>
  <c r="I299" i="4"/>
  <c r="K299" i="4" s="1"/>
  <c r="I298" i="4"/>
  <c r="K298" i="4" s="1"/>
  <c r="I297" i="4"/>
  <c r="K297" i="4" s="1"/>
  <c r="I296" i="4"/>
  <c r="K296" i="4" s="1"/>
  <c r="I295" i="4"/>
  <c r="K295" i="4" s="1"/>
  <c r="I294" i="4"/>
  <c r="K294" i="4" s="1"/>
  <c r="G293" i="4"/>
  <c r="I293" i="4" s="1"/>
  <c r="K293" i="4" s="1"/>
  <c r="H292" i="4"/>
  <c r="I247" i="4"/>
  <c r="K247" i="4" s="1"/>
  <c r="I246" i="4"/>
  <c r="K246" i="4" s="1"/>
  <c r="I245" i="4"/>
  <c r="K245" i="4" s="1"/>
  <c r="I244" i="4"/>
  <c r="K244" i="4" s="1"/>
  <c r="I243" i="4"/>
  <c r="K243" i="4" s="1"/>
  <c r="I242" i="4"/>
  <c r="K242" i="4" s="1"/>
  <c r="I241" i="4"/>
  <c r="K241" i="4" s="1"/>
  <c r="I240" i="4"/>
  <c r="K240" i="4" s="1"/>
  <c r="I239" i="4"/>
  <c r="K239" i="4" s="1"/>
  <c r="G238" i="4"/>
  <c r="G237" i="4" s="1"/>
  <c r="H237" i="4"/>
  <c r="I34" i="4"/>
  <c r="K34" i="4" s="1"/>
  <c r="I33" i="4"/>
  <c r="K33" i="4" s="1"/>
  <c r="I32" i="4"/>
  <c r="K32" i="4" s="1"/>
  <c r="I31" i="4"/>
  <c r="K31" i="4" s="1"/>
  <c r="I30" i="4"/>
  <c r="K30" i="4" s="1"/>
  <c r="I29" i="4"/>
  <c r="K29" i="4" s="1"/>
  <c r="I28" i="4"/>
  <c r="K28" i="4" s="1"/>
  <c r="I27" i="4"/>
  <c r="K27" i="4" s="1"/>
  <c r="I26" i="4"/>
  <c r="K26" i="4" s="1"/>
  <c r="I25" i="4"/>
  <c r="K25" i="4" s="1"/>
  <c r="I24" i="4"/>
  <c r="K24" i="4" s="1"/>
  <c r="I23" i="4"/>
  <c r="K23" i="4" s="1"/>
  <c r="I22" i="4"/>
  <c r="K22" i="4" s="1"/>
  <c r="I21" i="4"/>
  <c r="K21" i="4" s="1"/>
  <c r="I20" i="4"/>
  <c r="K20" i="4" s="1"/>
  <c r="I19" i="4"/>
  <c r="K19" i="4" s="1"/>
  <c r="I18" i="4"/>
  <c r="K18" i="4" s="1"/>
  <c r="I17" i="4"/>
  <c r="K17" i="4" s="1"/>
  <c r="I16" i="4"/>
  <c r="K16" i="4" s="1"/>
  <c r="H15" i="4"/>
  <c r="I15" i="4" s="1"/>
  <c r="K15" i="4" s="1"/>
  <c r="I14" i="4"/>
  <c r="K14" i="4" s="1"/>
  <c r="H13" i="4"/>
  <c r="G13" i="4"/>
  <c r="G12" i="4" s="1"/>
  <c r="I237" i="4" l="1"/>
  <c r="K237" i="4" s="1"/>
  <c r="I238" i="4"/>
  <c r="K238" i="4" s="1"/>
  <c r="H12" i="4"/>
  <c r="H11" i="4" s="1"/>
  <c r="H10" i="4" s="1"/>
  <c r="I13" i="4"/>
  <c r="K13" i="4" s="1"/>
  <c r="G292" i="4"/>
  <c r="I292" i="4" s="1"/>
  <c r="K292" i="4" s="1"/>
  <c r="G337" i="4"/>
  <c r="I337" i="4" s="1"/>
  <c r="K337" i="4" s="1"/>
  <c r="I12" i="4" l="1"/>
  <c r="K12" i="4" s="1"/>
  <c r="G11" i="4"/>
  <c r="G10" i="4" s="1"/>
  <c r="I11" i="4" l="1"/>
  <c r="I10" i="4" l="1"/>
  <c r="K10" i="4" s="1"/>
  <c r="K11" i="4"/>
</calcChain>
</file>

<file path=xl/sharedStrings.xml><?xml version="1.0" encoding="utf-8"?>
<sst xmlns="http://schemas.openxmlformats.org/spreadsheetml/2006/main" count="1248" uniqueCount="276">
  <si>
    <t>Odbor školství, mládeže, tělovýchovy a sportu</t>
  </si>
  <si>
    <t>uk.</t>
  </si>
  <si>
    <t>§</t>
  </si>
  <si>
    <t>pol.</t>
  </si>
  <si>
    <t>SU</t>
  </si>
  <si>
    <t>x</t>
  </si>
  <si>
    <t>č.a.</t>
  </si>
  <si>
    <t>0000</t>
  </si>
  <si>
    <t>Programy školství, mládeže a zaměstnanosti</t>
  </si>
  <si>
    <t>4010000</t>
  </si>
  <si>
    <t>nespecifikované rezervy</t>
  </si>
  <si>
    <t>4030000</t>
  </si>
  <si>
    <t>4040000</t>
  </si>
  <si>
    <t>4070000</t>
  </si>
  <si>
    <t>SR 2018</t>
  </si>
  <si>
    <t>UR 2018</t>
  </si>
  <si>
    <t>926 04 - DOTAČNÍ FOND</t>
  </si>
  <si>
    <t>926 04 - D O T A Č N Í   F O N D</t>
  </si>
  <si>
    <t xml:space="preserve">Běžné a kapitálové výdaje resortu v DF celkem </t>
  </si>
  <si>
    <t>Program 4.1.</t>
  </si>
  <si>
    <t>Program volnočasových aktivit</t>
  </si>
  <si>
    <t>Jizerka Semily z.s.- Letní pěvecké soustředění</t>
  </si>
  <si>
    <t>ostatní neinvestiční výdaje jinde nezařazené</t>
  </si>
  <si>
    <t>ZŠ Turnov, Skálova 600, okres Semily- Čte celá škola</t>
  </si>
  <si>
    <t>ZŠ Poniklá, okres Semily- Rozšíření nabídky volnočasových aktivit pro děti v Poniklé</t>
  </si>
  <si>
    <t>Junák - český skaut, středisko Ještěd Liberec, z.s.- Letní tábor Cesta kolem světa 2017</t>
  </si>
  <si>
    <t>neinvestiční transfery spolkům</t>
  </si>
  <si>
    <t>Asociace TOM ČR, TOM 19197 DAKOTI, Česká Lípa - Tomíci v kraji - Dakoti v akci</t>
  </si>
  <si>
    <t>Asociace TOM ČR, TOM 1007 CHIPPEWA, Česká Lípa - S tomíkama do přírody</t>
  </si>
  <si>
    <t>Junák - český skaut, přístav Flotila Liberec, z.s.- Flotila Liberec - za poznáním i dobrodružstvím</t>
  </si>
  <si>
    <t>SVČ Žlutá ponorka Turnov, p.o. - Dětský letní tábor Dolní Mísečky 2017 Tajemné prokletí Inků</t>
  </si>
  <si>
    <t>neinvestiční transfery obcím</t>
  </si>
  <si>
    <t>Komunitní středisko Kontakt Liberec, p.o.- Kdo si hraje, nezlobí 2017</t>
  </si>
  <si>
    <t>ZŠ Jablonec nad Nisou, Pasířská 72, p.o.- Zkvalitnění a rozšíření nabídky volnoč.aktivit žáků ZŠ Jablonec n/N ve spolupráci s Eingenherd-Schule Kleinmachnow (Berlín)</t>
  </si>
  <si>
    <t>Program 4.3.</t>
  </si>
  <si>
    <t>Specifická primární prevence rizikového chování</t>
  </si>
  <si>
    <t>ZŠ a MŠ, Okna, okres Česká Lípa, p.o.- Adaptační pobyt pro žáky ZŠ Okna</t>
  </si>
  <si>
    <t>ZŠ Lidická, Hrádek nad Nisou, Školní ul. 325, okres Liberec, p.o. - Bezpečné klima ve třídách</t>
  </si>
  <si>
    <t>ZŠ T. G. Masaryka Lomnice nad Popelkou, p.o.- Aktivity prevence rizikového chování na ZŠ TGM</t>
  </si>
  <si>
    <t>ZŠ, Liberec, Lesní 575/12, p.o. - Lepší dříve, než-li později aneb program primární prevence na ZŠ Lesní</t>
  </si>
  <si>
    <t>Program 4.4.</t>
  </si>
  <si>
    <t>Soutěže a podpora talentovaných dětí a mládeže</t>
  </si>
  <si>
    <t>Mensa České republiky, Praha 6-Řepy - Logická olympiáda 2017 - Liberecký kraj</t>
  </si>
  <si>
    <t>ostatní neinvestiční transfery nezisk.a podob.organizacím</t>
  </si>
  <si>
    <t>SVČ Sluníčko Lomnice nad Popelkou, p.o. - TALENT - MÁŠ JEJ I TY!</t>
  </si>
  <si>
    <t>DOCTRINA - ZŠ a MŠ, s.r.o., Liberec - Podpora technicky zaměřených volnočasových aktivit v roce 2017</t>
  </si>
  <si>
    <t>neinvestiční transfery nefin.podnik.subjektům - p.o.</t>
  </si>
  <si>
    <t>Program 4.7.</t>
  </si>
  <si>
    <t>Podpora kompenzačních pomůcek pro žáky s podpůrnými opatřeními</t>
  </si>
  <si>
    <t>ZŠ, Liberec, Lesní 575/12, p.o. - Kompenzační pomůcky a podpůrná opatření na ZŠ Lesní</t>
  </si>
  <si>
    <t>Programy podpor tělovýchova a sport</t>
  </si>
  <si>
    <t>RO č. 43,30/18</t>
  </si>
  <si>
    <t>Junák - český skaut, středisko Mustang Liberec, z.s. - Pravidelná celoroční činnost na skautských akcích</t>
  </si>
  <si>
    <t>Junák - český skaut, středisko Doksy, z.s. - Celoroční podpora aktivit a letního tábora</t>
  </si>
  <si>
    <t>Junák - český skaut, středisko Ještěd Liberec, z.s. - Letní tábor Škola čas a kouzel 2018</t>
  </si>
  <si>
    <t>Junák - český skaut, přístav Ralsko Mimoň, z.s. - Skautské letní tábory 2018</t>
  </si>
  <si>
    <t>Sbor Jednoty bratrské v Chrastavě - Kluby a tábory pro děti a mládež při Komunitním centru Bétel</t>
  </si>
  <si>
    <t>Podkrkonošská společnost přátel dětí zdravotně postižených Semily, z.s. - Šťastných 13</t>
  </si>
  <si>
    <t>Junák - český skaut, přístav Flotila Liberec, z.s. - Flotila Liberec - celoroční činnost</t>
  </si>
  <si>
    <t>Jizerka Semily z.s. - Letní pěvecké soustředění Benecko</t>
  </si>
  <si>
    <t>Sdružení pro táborovou základnu Černousy, z.s. - Obnova vybavení táborové základny</t>
  </si>
  <si>
    <t>Komunitní středisko Kontakt Liberec, p.o. - Kdo si hraje, nezlobí 2018</t>
  </si>
  <si>
    <t>Město Ralsko - Podpora volnočasových aktivit dětí a mládeže v Ralsku</t>
  </si>
  <si>
    <t>Junák - český skaut, středisko Klíč Nový Bor, z.s. - Celoroční program výchovy dětí skautského střediska Klíč Nový Bor</t>
  </si>
  <si>
    <t>Junák - český skaut, středisko Jablonec nad Nisou, z.s. - Obnova vybavení pro táboření</t>
  </si>
  <si>
    <t>Spolek přátel hudby Jablonec n/N, z.s. - Prožitkové hudebně tvořivé workshopy - Muzikorelaxace s pohybem</t>
  </si>
  <si>
    <t>Základní škola T.G.Masaryka, Lomnice nad Popelkou - Podporujeme pohyb dětí</t>
  </si>
  <si>
    <t>Spolek rodičů při ZŠ Aloisina výšina Liberec - Podpora dramatického souboru Bezejména</t>
  </si>
  <si>
    <t>Junák - český skaut, středisko Varta Semily, z.s. - Obnova materiálního vvybavení</t>
  </si>
  <si>
    <t>SPORTOVNÍ KLUB NOVÝ BOR z. s. - Táborová činnost</t>
  </si>
  <si>
    <t>TJ Sokol Pěnčín, z.s. - Volnočasové aktivity v roce 2018</t>
  </si>
  <si>
    <t>Centrum Generace Jablonec z.s. - Léto offline</t>
  </si>
  <si>
    <t>ZŠ Smržovka, okres Jablonec n.N. - p.o. - Zlepšení podmínek pro volnočasové aktivity v ZŠ Smržovka</t>
  </si>
  <si>
    <t>ZŠ Turnov, Skálova 600, p.o. - Společně ve volnočasovém klubu</t>
  </si>
  <si>
    <t>ZŠ Lidická, Hrádek nad Nisou, Školní ul. 325, okres Liberec, p.o. - Volnočasový KLUB ZŠ Lidická II</t>
  </si>
  <si>
    <t>ZŠ Tanvald, Sportovní 576, p.o. - Materiální vybavení pro pohybové hry 1. - 5. třídy</t>
  </si>
  <si>
    <t>Dům dětí a mládeže "Smetanka", Nový Bor, okres Česká Lípa, p.o. - ZDRAVÁ HLÍNA</t>
  </si>
  <si>
    <t>Dům dětí a mládeže, Tanvald, Protifašistických bojovníků 336, p.o. - POHÁR BĚŽCE TANVALDU</t>
  </si>
  <si>
    <t>ZŠ a MŠ Josefův Důl, p.o. - Volnočasové aktivity dětí z Josefova Dolu a okolí</t>
  </si>
  <si>
    <t>Základní škola, Liberec, Aloisina výšina 642, p.o. - Podpora pěveckých sborů Výšinka a Altitudo</t>
  </si>
  <si>
    <t>ZŠ praktická a ZŠ speciální, Frýdlant, okres Liberec - Bavíme se ve škole</t>
  </si>
  <si>
    <t>ZŠ a MŠ, Kamenický Šenov, nám. Míru 616, p.o. - Šenovská smeč (4.ročník)</t>
  </si>
  <si>
    <t>ZŠ Vysoké nad Jizerou, p.o. -  Elektrotechnický kroužek</t>
  </si>
  <si>
    <t>ZŠ a MŠ, Okna, okres Česká Lípa, p.o. - Zájmové kroužky při ZŠ Okna</t>
  </si>
  <si>
    <t>ZŠ a MŠ Desná, okres Jablonec nad Nisou, p.o. - Za poznáním</t>
  </si>
  <si>
    <t>ZŠ Ivana Olbrachta, Semily, Nad Špejcharem 574 - Volný čas s rodinou i školou společně</t>
  </si>
  <si>
    <t>ZŠ a MŠ Mříčná, p.o. - Volnočasové aktivity</t>
  </si>
  <si>
    <t>ZŠ Železný Brod, Pelechovská 800, p.o. - Návrat k rukodělným činnostem - hrnčířský kruh</t>
  </si>
  <si>
    <t>ZŠ, Liberec, Křížanská 80, p.o. - Volnočasové aktivity na ZŠ Ostašov</t>
  </si>
  <si>
    <t>Český rybářský svaz, z.s., místní organizace Hodkovice n.M. - Celoroční kroužek mladých rybářů</t>
  </si>
  <si>
    <t>Dům dětí a mládeže Vikýř, Jablonec nad Nisou, Podhorská 49, p.o. - Správná pětka</t>
  </si>
  <si>
    <t>ZŠ Dr.Miroslava Tyrše, Česká Lípa, Mánesova 1526, p.o. - Chceme sportovat</t>
  </si>
  <si>
    <t>MŠ Dubá - p.o. - Večerníčkový les - putování po stopách Krakonoše</t>
  </si>
  <si>
    <t>ZŠ, Liberec, Orlí 140/7, p.o. - Stolní tenis na Gollovce</t>
  </si>
  <si>
    <t>Mgr. Pavel Bernát, Stráž n/N - Zájmové kroužky a tábory 2018</t>
  </si>
  <si>
    <t>neinvestiční transfery nefin.podnik.subjektům - f.o.</t>
  </si>
  <si>
    <t>Asociace TOM ČR, TOM 19197 DAKOTI, Česká Lípa - Tomíci v kraji - Dakoti v akci II</t>
  </si>
  <si>
    <t>neinvestiční transfery církvím a nábož.společnostem</t>
  </si>
  <si>
    <t>ALDEBARAN - LDT, z.s., Liberec - Letní dětský tábor Aldebaran - LDT, z.s.</t>
  </si>
  <si>
    <t>Kruh přátel Severáčku, Liberec - Letní soustředění v Letařovicích</t>
  </si>
  <si>
    <t>Rodinný klub Motýlek, z.s., Hodkovice n/M - Příměstské tábory 2018</t>
  </si>
  <si>
    <t>100 chutí, zapsaný ústav, Kryštofovo údolí - Prázdniny s kamarády</t>
  </si>
  <si>
    <t>VČAS, z. s., Česká Lípa - STROJ VČASU</t>
  </si>
  <si>
    <t>Spolek RAK, Liberec - Letní dětský tábor "Tajemné hry na Blatech"</t>
  </si>
  <si>
    <t>neinvestiční transfery obecně prospěšným společnostem</t>
  </si>
  <si>
    <t>Centrum Generace, o.p. s., Liberec - Letní rodinný tábor 2018</t>
  </si>
  <si>
    <t>OS PROFIT, z. s., Skuhrov - Letní tábor 2018 - ZÁCHRANA ZEMĚ</t>
  </si>
  <si>
    <t>Sporotvní městečko, z.s., Česká Lípa - Sportovní prázdniny v Libereckém kraji 2018</t>
  </si>
  <si>
    <t>Mateřské a dětské centrum Maják, z.s., Tanvald - Příprava a realizace akce Cesta lesem pohádek 2018</t>
  </si>
  <si>
    <t>LAMPA, z.s., Mimoň - Centrum LAMPA</t>
  </si>
  <si>
    <t>Centrum pro rodinu Náruč, z.ú., Turnov - Náruč dětem 2018</t>
  </si>
  <si>
    <t>Spolek Soví vrch, Rokytnice n/J - Tábor po celý rok</t>
  </si>
  <si>
    <t>ZLOM z.s., Lomnice n/P - Ta naše písnička česká</t>
  </si>
  <si>
    <t>Klub přátel a sponzorů Domu dětí a mládeže, z.s., Lomnice n/P - I náctiletí se nemusí nudit!</t>
  </si>
  <si>
    <t>Centrum Mateřídouška, z.s., Hejnice - Pro šikovné ruce a úsměv dětí</t>
  </si>
  <si>
    <t>Pionýr z.s. - Pionýrská skupina Výři, Stráž p/R - Údržba základny pionýrské skupiny</t>
  </si>
  <si>
    <t>ŠEŠULE, z.s., Stráž p/R - Údržba volnočasového klubu</t>
  </si>
  <si>
    <t>Pionýr, z.s. - Pionýrská skupina Tužíňáci, Jablonec n/N - Vybavení táborové základny - podsadové stany</t>
  </si>
  <si>
    <t>Asociace TOM ČR, 20505 Bobříci ORZ, Rovensko p/T - Hozená rukavice (Kdo nezažil, nepochopí, kdo zažil, nezapomene)</t>
  </si>
  <si>
    <t>Fortuna in natura z. s., Česká Lípa - Celoroční volnočasové aktivity Fortuna in natura z.s.</t>
  </si>
  <si>
    <t>POVYK, z.s., Turnov - Turnovský letní příměstský tábor 2018</t>
  </si>
  <si>
    <t>MATES z.s., Jablonec n/N - MATES - zimní lyžařský tábor</t>
  </si>
  <si>
    <t>Semínko země, z.s., Semily - Knížka žije</t>
  </si>
  <si>
    <t>Pionýrská skupina Františkov, Liberec - Celoroční oddílové aktivity</t>
  </si>
  <si>
    <t>LUNARIA, z.s., Jindřichovice n/S - Za řemesly a ekoprogramy do jindřichovického skanzenu III.</t>
  </si>
  <si>
    <t>IQLANDIA, o.p.s., Liberec - Hurá do laboratoře</t>
  </si>
  <si>
    <t>Tvořivá logopedie z.s., Vlastibořice - Logopedický příměstský tábor</t>
  </si>
  <si>
    <t>Lenka Rajská, Liberec - Výtvarné kurzy - malby a kresba</t>
  </si>
  <si>
    <t>SOLAND z.s., Liberec - Letní tábor Soland 2018</t>
  </si>
  <si>
    <t>HOPE Studio s.r.o., Praha - Jak dostat děti od počítačů a mobilů</t>
  </si>
  <si>
    <t>Rodinné centrum Klubíčko, z.s., Rychnov u Jablonce n/N - Radost z pohybu</t>
  </si>
  <si>
    <t>Klub lodních modelářů ADMIRAL p.s., Jablonec n/N - MLADÍ MODELÁŘI</t>
  </si>
  <si>
    <t>CMJ z.s., Jilemnice - Realizace příměstských táborů 2018</t>
  </si>
  <si>
    <t>Jicarilla, Liberec - Zkvalitnění podmínek pro letní tábor</t>
  </si>
  <si>
    <t>Spolek pro rozvoj svobodného vzdělávání, Rádlo - Volnočasové sportovní aktivity dětí</t>
  </si>
  <si>
    <t>Papyrea, z.s., Zdislava - Letní škola v Ruční papírně Papyrea</t>
  </si>
  <si>
    <t>Monika Kostková, Liberec - Pro šikovné a tvořivé dětské ručičky</t>
  </si>
  <si>
    <t>MANTULIE z.s., Jindřichovice p/S - M- klub - dílny</t>
  </si>
  <si>
    <t>Rodina v centru, z.ú., Nový Bor - Volnočasové aktivity pro sociálně znevýhod.děti a mládež z NZDM Vafle</t>
  </si>
  <si>
    <t>Město Hrádek nad Nisou - Zlatá pětka Mikroregionu Hrádecko - Chrastavsko 2018</t>
  </si>
  <si>
    <t>Spolek pro pořádání soutěže Oděv a textil, Liberec - Oděv a textil, Liberec 2018</t>
  </si>
  <si>
    <t>Student Cyber Games, z.s., Brno - pIšQworky 2018</t>
  </si>
  <si>
    <t>Mensa České republiky, Praha - Logická olympiáda - Liberecký kraj</t>
  </si>
  <si>
    <t>ZŠ Slovanka, Česká Lípa, Antonína Sovy 3056, p.o. - Mladý moderátor 2018</t>
  </si>
  <si>
    <t>ZŠ Český Dub, okres Liberec, p.o. - Matematický Dubák 2018</t>
  </si>
  <si>
    <t>Středisko volného času Sluníčko Lomnice nad Popelkou, p.o. - Učíme se s POLY.</t>
  </si>
  <si>
    <t>Centrum AMAVET Lomnice nad Popelkou - Získávání zájmu dětí a mládeže o technické obory v LK</t>
  </si>
  <si>
    <t>ZŠ Dr.Miroslava Tyrše, Česká Lípa, Mánesova 1526, p.o. - Chceme vědět víc</t>
  </si>
  <si>
    <t>ZŠ Smržovka, okres Jablonec n.N., p.o., Komenského 964, Smržovka 468 51 - Elektrohrátky ve fyzice na ZŠ Smržovka</t>
  </si>
  <si>
    <t>ZŠ a MŠ Desná, okres Jablonec nad Nisou, p.o. - Mladí přírodovědci</t>
  </si>
  <si>
    <t>ZŠ T. G. Masaryka, Hodkovice nad Mohelkou, okres Liberec, p.o. - MLADÝ PROGRAMÁTOR</t>
  </si>
  <si>
    <t>DOCTRINA - SŠ, ZŠ a MŠ, s.r.o., Liberec - Podpora technicky zaměřených volnočasových aktivit v roce 2018</t>
  </si>
  <si>
    <t>ZŠ a MŠ Josefův Důl, okres Jablonec nad Nisou, p.o.- Soutěže finanční a matematické gramotnosti 2</t>
  </si>
  <si>
    <t>ZŠ, Liberec, Lesní 575/12, p.o. - Podpora talentů na ZŠ Lesní</t>
  </si>
  <si>
    <t>Klub lodních modelářů ADMIRÁL p.s., Jablonec n.N. - LODNÍ MODELÁŘI</t>
  </si>
  <si>
    <t>ZŠ a MŠ, Kamenický Šenov, náměstí Míru 616, p.o. - Finanční matematika v praxi</t>
  </si>
  <si>
    <t>ZŠ Jablonec n.N., Pivovarská 15, p.o. - Zlepšení podm. pro práci s nadanými dětmi na ZŠ Pivovarská</t>
  </si>
  <si>
    <t>Euroškola Česká Lípa střední odborná škola s. r. o. - Poznávejme se navzájem 2018</t>
  </si>
  <si>
    <t>ZŠ Český Dub, okres Liberec, p.o. - Komplexní program specifické primární prevence 2018</t>
  </si>
  <si>
    <t>Masarykova ZŠ Zásada, okres Jablonec nad Nisou, p.o. - "Opravdu se známe III."</t>
  </si>
  <si>
    <t>ZŠ Rovensko pod Troskami, p.o. - Společně v bezpečí</t>
  </si>
  <si>
    <t>ZŠ, Liberec, Aloisina výšina 642, p.o. - Rebecca - prevence kyberšikany</t>
  </si>
  <si>
    <t>ZŠ T. G. Masaryka Lomnice nad Popelkou, p.o. - Bez prevence se neobejdeme</t>
  </si>
  <si>
    <t>ZŠ a MŠ Skalice u České Lípy, okres Česká Lípa, p.o. - Primární prevence ZŠ a MŠ Skalice u České Lípy</t>
  </si>
  <si>
    <t>ZŠ Dr. Miroslava Tyrše, Česká Lípa, Mánesova 1526, p.o. - Jak projít bezpečně dospíváním</t>
  </si>
  <si>
    <t>ZŠ a MŠ Josefův Důl, okres Jablonec nad Nisou, p.o. - Prevence šikany v kolektivu</t>
  </si>
  <si>
    <t>ZŠ, Česká Lípa, 28. října 2733, p.o. - Vedení třídnické hodiny jako prevence nekázně ve třídě</t>
  </si>
  <si>
    <t>ZŠ Lidická, Hrádek nad Nisou, Školní ul. 325, okres Liberec, p.o. - Bezpečné klima ve třídách 2</t>
  </si>
  <si>
    <t>ZŠ, Liberec, Vrchlického 262/17, p.o. - Program prevence rizikového chování</t>
  </si>
  <si>
    <t>ZŠ LIBEREC - VRATISLAVICE NAD NISOU, p.o. - Program prevence rizikového chování</t>
  </si>
  <si>
    <t>ZŠ praktická a ZŠ speciální, Jablonné v Podještědí, p.o. - Zdravě do života</t>
  </si>
  <si>
    <t>ZŠ Smržovka, okres Jablonec nad Nisou - p.o. - Den napříč školou</t>
  </si>
  <si>
    <t>ZŠ Velké Hamry, Školní 541 - p.o. - Zlepšením školního klima proti šikaně</t>
  </si>
  <si>
    <t>ZŠ, Liberec, Ještědská 354/88, p.o. - Prevence u nás stále hraje prim</t>
  </si>
  <si>
    <t>ZŠ, Liberec, Dobiášova 851/5, p.o. - Prevence rizikového chování, aneb společně to dokážeme.</t>
  </si>
  <si>
    <t>ZŠ a MŠ Studenec, okres Semily, p.o. - Prevence agresivního chování žáků ZŠ a MŠ Studenec</t>
  </si>
  <si>
    <t>ZŠ a MŠ Desná, okres Jablonec nad Nisou, p.o. - Prevence v Desné</t>
  </si>
  <si>
    <t>ZŠ Jablonec nad Nisou, Pivovarská 15, p.o. - Specifická primární prevence na ZŠ Pivovarská</t>
  </si>
  <si>
    <t>ZŠ Český Dub, okres Liberec, p.o. - Interaktivní panel (kompenzační pomůcka) pro žáky se speciálními vzdělávacími potřebami</t>
  </si>
  <si>
    <t>MŠ a ZŠ Sluníčko Turnov, p.o. - Spolu zvládneme více</t>
  </si>
  <si>
    <t>MŠ Turnov, Zborovská 914, p.o. - Podpora kompenzačních pomůcek pro žáky s podpůrnými opatřeními</t>
  </si>
  <si>
    <t>ZŠ a MŠ Raspenava, okres Liberec - p.o.- Kompenzační pomůcky 2018</t>
  </si>
  <si>
    <t>ZŠ Lidická, Hrádek n.N., Školní ul. 325, okr.Liberec, p.o. - Podpora kompenzačních pomůcek pro žáky s podpůrnými opatřeními</t>
  </si>
  <si>
    <t>ZŠ Jablonec n.N. - Kokonín, Rychnovská 216, p.o.- Podpora kompenzačních pomůcek pro žáky s podpůrnými opatřeními</t>
  </si>
  <si>
    <t>ZŠ a MŠ Mříčná, p.o. - Kompenzační pomůcky</t>
  </si>
  <si>
    <t>ZŠ a MŠ Studenec, okres Semily, p.o. - Podpora kompenzačních pomůcek pro žáky s podpůrnými opatřeními v ZŠ a MŠ Studenec</t>
  </si>
  <si>
    <t>ZŠ Jablonec n.N., Pivovarská 15, p.o. - Kompenzační pomůcky pro žáky ZŠ Pivovarská</t>
  </si>
  <si>
    <t>MŠ speciální Jablonec n.N., Palackého 37, p.o. - Prostorové kompenzační pomůcky Cubic a Wagon toy</t>
  </si>
  <si>
    <t>MŠ, Liberec, Klášterní 466/4, p.o. - Podpora dětí s očními vadami</t>
  </si>
  <si>
    <t>Změna rozpočtu - rozpočtové opatření č. 142/18</t>
  </si>
  <si>
    <t>Příloha č. 1 - tab. část ke  ZR-RO č. 142/18</t>
  </si>
  <si>
    <t>ZR - RO č. 142/18</t>
  </si>
  <si>
    <t>ZR-RO č.142/18</t>
  </si>
  <si>
    <t>Středisko volného času "Sluníčko" Lomnice n.P., okres Semily - Dobrodružné prázdniny</t>
  </si>
  <si>
    <t>Masarykova ZŠ Zásada, okres Jablonec n.N. - Volnočasové aktivity v Zásadě</t>
  </si>
  <si>
    <t>ZŠ T. G. Masaryka, Hodkovice n.M., okres Liberec, p.o. - POKRAČUJEME</t>
  </si>
  <si>
    <t>ZŠ Rovensko pod Troskami, p.o. - Volnočasové kroužky a aktivity při ZŠ Rovensko p.T.</t>
  </si>
  <si>
    <t>MŠ speciální Jablonec n.N., Palackého 37, p.o. - Přemýšlej a táhni figurkou</t>
  </si>
  <si>
    <t>ZŠ a MŠ Raspenava, okres Liberec - p.o. - Raspenavské tvořivé hrátky V</t>
  </si>
  <si>
    <t>ZŠ Jablonec n.N. Pasířská 72, p.o. - Zkvalitnění a rozšíření nabídky volnočasových aktivit žáků ZŠ Jablonec n.N ve spolupráci s Eingenherd-Schule Kleinmachnow (Berlín)</t>
  </si>
  <si>
    <t>Oblastní spolek Českého červeného kříže Jablonec n.N. - MLADÍ ŽIJÍ ČERVENÝM KŘÍŽEM</t>
  </si>
  <si>
    <t>Dům dětí a mládeže DRAK, Žitavská ul. 260, Hrádek n.N., okres Liberec, p.o. - Vodácký tábor</t>
  </si>
  <si>
    <t>Základní škola Liberec, Lesní 575/12, p.o. - Volný čas aktivně?</t>
  </si>
  <si>
    <t>Dům dětí a mládeže Větrník, Liberec, p.o. - Turistika při DDM 2018</t>
  </si>
  <si>
    <t>Centrum pro vzdělávání a kulturu, p.o., Nový Oldřichov - Letní prázdniny 2018 ve CVAKu</t>
  </si>
  <si>
    <t>ZŠ, ZUŠ a MŠ, Frýdlant, okr.Liberec  - Nákup mater. a pomůcek pro zkval.podmínek realizace volnoč.aktivit</t>
  </si>
  <si>
    <t>ZŠ Jablonec n.N., Pivovarská 15, p.o. - Zkvalitnění podmínek pro volnočas.aktivity žáků ZŠ Pivovarská</t>
  </si>
  <si>
    <t>Středisko volného času "ROROŠ", Nové Město p.S., p.o. - Volnočasové aktivity v NMpS</t>
  </si>
  <si>
    <t>Cool-NISA-tour z.s., Liberec - Výtvarné a řemeslné kroužky v KultiVARu</t>
  </si>
  <si>
    <t>Zdrojová část rozpočtu LK 2018</t>
  </si>
  <si>
    <t>v tis. Kč</t>
  </si>
  <si>
    <t>ukazatel</t>
  </si>
  <si>
    <t xml:space="preserve">pol. 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</si>
  <si>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</si>
  <si>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</si>
  <si>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</si>
  <si>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</si>
  <si>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</si>
  <si>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</si>
  <si>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</si>
  <si>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</si>
  <si>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</si>
  <si>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</si>
  <si>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</si>
  <si>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</si>
  <si>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</si>
  <si>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</si>
  <si>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</si>
  <si>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</si>
  <si>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</si>
  <si>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</si>
  <si>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</si>
  <si>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</si>
  <si>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</si>
  <si>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</si>
  <si>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</si>
  <si>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</si>
  <si>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</si>
  <si>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</si>
  <si>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</si>
  <si>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</si>
  <si>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</si>
  <si>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</si>
  <si>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</si>
  <si>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</si>
  <si>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</si>
  <si>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</si>
  <si>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</si>
  <si>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</si>
  <si>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</si>
  <si>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</si>
  <si>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</si>
  <si>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</si>
  <si>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</si>
  <si>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</si>
  <si>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</si>
  <si>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</si>
  <si>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</si>
  <si>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</si>
  <si>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</si>
  <si>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</si>
  <si>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</si>
  <si>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</si>
  <si>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</si>
  <si>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</si>
  <si>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</si>
  <si>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</si>
  <si>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</si>
  <si>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</si>
  <si>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</si>
  <si>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</si>
  <si>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</si>
  <si>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</si>
  <si>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</si>
  <si>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</si>
  <si>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ZR-RO č. 142/18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</si>
</sst>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0000"/>
    <numFmt numFmtId="165" formatCode="0.000"/>
    <numFmt numFmtId="166" formatCode="#,##0.0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2"/>
      <color rgb="FFFF000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64"/>
      </patternFill>
    </fill>
  </fills>
  <borders count="6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0" borderId="19" applyNumberFormat="0" applyFill="0" applyAlignment="0" applyProtection="0"/>
    <xf numFmtId="0" fontId="10" fillId="0" borderId="19" applyNumberFormat="0" applyFill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18" borderId="20" applyNumberFormat="0" applyAlignment="0" applyProtection="0"/>
    <xf numFmtId="0" fontId="12" fillId="18" borderId="20" applyNumberFormat="0" applyAlignment="0" applyProtection="0"/>
    <xf numFmtId="0" fontId="13" fillId="0" borderId="21" applyNumberFormat="0" applyFill="0" applyAlignment="0" applyProtection="0"/>
    <xf numFmtId="0" fontId="13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" fillId="20" borderId="24" applyNumberFormat="0" applyFont="0" applyAlignment="0" applyProtection="0"/>
    <xf numFmtId="0" fontId="8" fillId="20" borderId="24" applyNumberFormat="0" applyFont="0" applyAlignment="0" applyProtection="0"/>
    <xf numFmtId="0" fontId="1" fillId="2" borderId="1" applyNumberFormat="0" applyFont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9" fillId="21" borderId="0">
      <alignment horizontal="left" vertical="center"/>
    </xf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9" borderId="26" applyNumberFormat="0" applyAlignment="0" applyProtection="0"/>
    <xf numFmtId="0" fontId="22" fillId="9" borderId="26" applyNumberFormat="0" applyAlignment="0" applyProtection="0"/>
    <xf numFmtId="0" fontId="23" fillId="22" borderId="26" applyNumberFormat="0" applyAlignment="0" applyProtection="0"/>
    <xf numFmtId="0" fontId="23" fillId="22" borderId="26" applyNumberFormat="0" applyAlignment="0" applyProtection="0"/>
    <xf numFmtId="0" fontId="24" fillId="22" borderId="27" applyNumberFormat="0" applyAlignment="0" applyProtection="0"/>
    <xf numFmtId="0" fontId="24" fillId="22" borderId="27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</cellStyleXfs>
  <cellXfs count="162">
    <xf numFmtId="0" fontId="0" fillId="0" borderId="0" xfId="0"/>
    <xf numFmtId="0" fontId="2" fillId="0" borderId="0" xfId="1" applyFill="1"/>
    <xf numFmtId="0" fontId="5" fillId="3" borderId="18" xfId="1" applyFont="1" applyFill="1" applyBorder="1" applyAlignment="1">
      <alignment horizontal="center" wrapText="1"/>
    </xf>
    <xf numFmtId="0" fontId="5" fillId="3" borderId="3" xfId="1" applyFont="1" applyFill="1" applyBorder="1" applyAlignment="1">
      <alignment horizontal="center" wrapText="1"/>
    </xf>
    <xf numFmtId="0" fontId="5" fillId="3" borderId="4" xfId="1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wrapText="1"/>
    </xf>
    <xf numFmtId="0" fontId="5" fillId="3" borderId="6" xfId="1" applyFont="1" applyFill="1" applyBorder="1" applyAlignment="1">
      <alignment horizontal="left" wrapText="1"/>
    </xf>
    <xf numFmtId="164" fontId="5" fillId="3" borderId="28" xfId="1" applyNumberFormat="1" applyFont="1" applyFill="1" applyBorder="1" applyAlignment="1">
      <alignment wrapText="1"/>
    </xf>
    <xf numFmtId="164" fontId="5" fillId="3" borderId="28" xfId="1" applyNumberFormat="1" applyFont="1" applyFill="1" applyBorder="1" applyAlignment="1"/>
    <xf numFmtId="164" fontId="7" fillId="0" borderId="0" xfId="1" applyNumberFormat="1" applyFont="1" applyFill="1"/>
    <xf numFmtId="49" fontId="5" fillId="0" borderId="32" xfId="1" applyNumberFormat="1" applyFont="1" applyFill="1" applyBorder="1" applyAlignment="1">
      <alignment horizontal="center"/>
    </xf>
    <xf numFmtId="49" fontId="5" fillId="0" borderId="12" xfId="1" applyNumberFormat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32" xfId="1" applyFont="1" applyFill="1" applyBorder="1" applyAlignment="1">
      <alignment horizontal="center"/>
    </xf>
    <xf numFmtId="49" fontId="5" fillId="0" borderId="32" xfId="1" applyNumberFormat="1" applyFont="1" applyFill="1" applyBorder="1" applyAlignment="1">
      <alignment horizontal="left" wrapText="1"/>
    </xf>
    <xf numFmtId="164" fontId="5" fillId="0" borderId="33" xfId="1" applyNumberFormat="1" applyFont="1" applyFill="1" applyBorder="1" applyAlignment="1">
      <alignment wrapText="1"/>
    </xf>
    <xf numFmtId="164" fontId="5" fillId="0" borderId="33" xfId="1" applyNumberFormat="1" applyFont="1" applyFill="1" applyBorder="1" applyAlignment="1"/>
    <xf numFmtId="0" fontId="7" fillId="0" borderId="0" xfId="1" applyFont="1" applyFill="1"/>
    <xf numFmtId="165" fontId="7" fillId="0" borderId="0" xfId="1" applyNumberFormat="1" applyFont="1" applyFill="1"/>
    <xf numFmtId="0" fontId="7" fillId="0" borderId="35" xfId="1" applyFont="1" applyFill="1" applyBorder="1" applyAlignment="1">
      <alignment horizontal="center"/>
    </xf>
    <xf numFmtId="0" fontId="7" fillId="0" borderId="36" xfId="1" applyFont="1" applyFill="1" applyBorder="1" applyAlignment="1">
      <alignment horizontal="center"/>
    </xf>
    <xf numFmtId="0" fontId="7" fillId="0" borderId="36" xfId="1" applyFont="1" applyFill="1" applyBorder="1" applyAlignment="1">
      <alignment horizontal="left" wrapText="1"/>
    </xf>
    <xf numFmtId="164" fontId="7" fillId="0" borderId="37" xfId="1" applyNumberFormat="1" applyFont="1" applyFill="1" applyBorder="1" applyAlignment="1">
      <alignment wrapText="1"/>
    </xf>
    <xf numFmtId="164" fontId="7" fillId="0" borderId="37" xfId="1" applyNumberFormat="1" applyFont="1" applyFill="1" applyBorder="1" applyAlignment="1"/>
    <xf numFmtId="164" fontId="7" fillId="0" borderId="50" xfId="1" applyNumberFormat="1" applyFont="1" applyFill="1" applyBorder="1" applyAlignment="1"/>
    <xf numFmtId="0" fontId="5" fillId="0" borderId="13" xfId="1" applyFont="1" applyFill="1" applyBorder="1" applyAlignment="1">
      <alignment horizontal="center"/>
    </xf>
    <xf numFmtId="0" fontId="5" fillId="0" borderId="32" xfId="1" applyFont="1" applyFill="1" applyBorder="1" applyAlignment="1">
      <alignment horizontal="left" wrapText="1"/>
    </xf>
    <xf numFmtId="0" fontId="30" fillId="0" borderId="40" xfId="1" applyFont="1" applyFill="1" applyBorder="1" applyAlignment="1">
      <alignment horizontal="center"/>
    </xf>
    <xf numFmtId="49" fontId="5" fillId="0" borderId="17" xfId="1" applyNumberFormat="1" applyFont="1" applyFill="1" applyBorder="1" applyAlignment="1">
      <alignment horizontal="center"/>
    </xf>
    <xf numFmtId="0" fontId="30" fillId="0" borderId="14" xfId="1" applyFont="1" applyFill="1" applyBorder="1" applyAlignment="1">
      <alignment horizontal="center"/>
    </xf>
    <xf numFmtId="0" fontId="30" fillId="0" borderId="40" xfId="1" applyFont="1" applyFill="1" applyBorder="1" applyAlignment="1">
      <alignment horizontal="left" wrapText="1"/>
    </xf>
    <xf numFmtId="164" fontId="7" fillId="0" borderId="41" xfId="1" applyNumberFormat="1" applyFont="1" applyFill="1" applyBorder="1" applyAlignment="1">
      <alignment wrapText="1"/>
    </xf>
    <xf numFmtId="164" fontId="7" fillId="0" borderId="41" xfId="1" applyNumberFormat="1" applyFont="1" applyFill="1" applyBorder="1" applyAlignment="1"/>
    <xf numFmtId="0" fontId="5" fillId="0" borderId="43" xfId="1" applyFont="1" applyFill="1" applyBorder="1" applyAlignment="1">
      <alignment horizontal="center"/>
    </xf>
    <xf numFmtId="0" fontId="5" fillId="0" borderId="16" xfId="1" applyFont="1" applyFill="1" applyBorder="1" applyAlignment="1">
      <alignment horizontal="center"/>
    </xf>
    <xf numFmtId="0" fontId="5" fillId="0" borderId="43" xfId="1" applyFont="1" applyFill="1" applyBorder="1" applyAlignment="1">
      <alignment horizontal="left" wrapText="1"/>
    </xf>
    <xf numFmtId="164" fontId="5" fillId="0" borderId="44" xfId="1" applyNumberFormat="1" applyFont="1" applyFill="1" applyBorder="1" applyAlignment="1">
      <alignment wrapText="1"/>
    </xf>
    <xf numFmtId="164" fontId="5" fillId="0" borderId="44" xfId="1" applyNumberFormat="1" applyFont="1" applyFill="1" applyBorder="1" applyAlignment="1"/>
    <xf numFmtId="0" fontId="30" fillId="0" borderId="36" xfId="1" applyFont="1" applyFill="1" applyBorder="1" applyAlignment="1">
      <alignment horizontal="center"/>
    </xf>
    <xf numFmtId="49" fontId="5" fillId="0" borderId="46" xfId="1" applyNumberFormat="1" applyFont="1" applyFill="1" applyBorder="1" applyAlignment="1">
      <alignment horizontal="center"/>
    </xf>
    <xf numFmtId="0" fontId="30" fillId="0" borderId="35" xfId="1" applyFont="1" applyFill="1" applyBorder="1" applyAlignment="1">
      <alignment horizontal="center"/>
    </xf>
    <xf numFmtId="0" fontId="30" fillId="0" borderId="36" xfId="1" applyFont="1" applyFill="1" applyBorder="1" applyAlignment="1">
      <alignment horizontal="left" wrapText="1"/>
    </xf>
    <xf numFmtId="165" fontId="2" fillId="0" borderId="0" xfId="1" applyNumberFormat="1" applyFill="1"/>
    <xf numFmtId="164" fontId="2" fillId="0" borderId="0" xfId="1" applyNumberFormat="1" applyFill="1"/>
    <xf numFmtId="0" fontId="3" fillId="0" borderId="0" xfId="2" applyFill="1"/>
    <xf numFmtId="0" fontId="26" fillId="0" borderId="0" xfId="5" applyFont="1" applyFill="1" applyAlignment="1">
      <alignment horizontal="center"/>
    </xf>
    <xf numFmtId="0" fontId="28" fillId="0" borderId="0" xfId="2" applyFont="1" applyFill="1"/>
    <xf numFmtId="14" fontId="26" fillId="0" borderId="0" xfId="5" applyNumberFormat="1" applyFont="1" applyFill="1" applyAlignment="1">
      <alignment horizontal="center"/>
    </xf>
    <xf numFmtId="0" fontId="29" fillId="0" borderId="0" xfId="1" applyFont="1" applyFill="1" applyAlignment="1">
      <alignment horizontal="center"/>
    </xf>
    <xf numFmtId="0" fontId="6" fillId="0" borderId="8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28" xfId="1" applyFont="1" applyFill="1" applyBorder="1" applyAlignment="1">
      <alignment horizontal="center"/>
    </xf>
    <xf numFmtId="0" fontId="6" fillId="0" borderId="28" xfId="1" applyFont="1" applyFill="1" applyBorder="1" applyAlignment="1">
      <alignment horizontal="center" wrapText="1"/>
    </xf>
    <xf numFmtId="0" fontId="5" fillId="0" borderId="11" xfId="1" applyFont="1" applyFill="1" applyBorder="1" applyAlignment="1">
      <alignment horizontal="center"/>
    </xf>
    <xf numFmtId="0" fontId="7" fillId="0" borderId="34" xfId="1" applyFont="1" applyFill="1" applyBorder="1" applyAlignment="1">
      <alignment horizontal="center"/>
    </xf>
    <xf numFmtId="0" fontId="5" fillId="0" borderId="38" xfId="1" applyFont="1" applyFill="1" applyBorder="1" applyAlignment="1">
      <alignment horizontal="center"/>
    </xf>
    <xf numFmtId="0" fontId="5" fillId="0" borderId="39" xfId="1" applyFont="1" applyFill="1" applyBorder="1" applyAlignment="1">
      <alignment horizontal="center"/>
    </xf>
    <xf numFmtId="0" fontId="5" fillId="0" borderId="42" xfId="1" applyFont="1" applyFill="1" applyBorder="1" applyAlignment="1">
      <alignment horizontal="center"/>
    </xf>
    <xf numFmtId="0" fontId="5" fillId="0" borderId="45" xfId="1" applyFont="1" applyFill="1" applyBorder="1" applyAlignment="1">
      <alignment horizontal="center"/>
    </xf>
    <xf numFmtId="0" fontId="5" fillId="0" borderId="47" xfId="1" applyFont="1" applyFill="1" applyBorder="1" applyAlignment="1">
      <alignment horizontal="center"/>
    </xf>
    <xf numFmtId="49" fontId="5" fillId="0" borderId="13" xfId="1" applyNumberFormat="1" applyFont="1" applyFill="1" applyBorder="1" applyAlignment="1">
      <alignment horizontal="center"/>
    </xf>
    <xf numFmtId="0" fontId="7" fillId="0" borderId="45" xfId="1" applyFont="1" applyFill="1" applyBorder="1" applyAlignment="1">
      <alignment horizontal="center"/>
    </xf>
    <xf numFmtId="0" fontId="2" fillId="0" borderId="46" xfId="5" applyFont="1" applyFill="1" applyBorder="1" applyAlignment="1">
      <alignment horizontal="center"/>
    </xf>
    <xf numFmtId="0" fontId="5" fillId="0" borderId="52" xfId="1" applyFont="1" applyFill="1" applyBorder="1" applyAlignment="1">
      <alignment horizontal="center"/>
    </xf>
    <xf numFmtId="164" fontId="7" fillId="0" borderId="50" xfId="1" applyNumberFormat="1" applyFont="1" applyFill="1" applyBorder="1" applyAlignment="1">
      <alignment wrapText="1"/>
    </xf>
    <xf numFmtId="0" fontId="5" fillId="0" borderId="36" xfId="1" applyFont="1" applyFill="1" applyBorder="1" applyAlignment="1">
      <alignment horizontal="center"/>
    </xf>
    <xf numFmtId="0" fontId="2" fillId="0" borderId="48" xfId="5" applyFill="1" applyBorder="1" applyAlignment="1">
      <alignment horizontal="center"/>
    </xf>
    <xf numFmtId="0" fontId="5" fillId="27" borderId="29" xfId="1" applyFont="1" applyFill="1" applyBorder="1" applyAlignment="1">
      <alignment horizontal="center" vertical="center" wrapText="1"/>
    </xf>
    <xf numFmtId="164" fontId="5" fillId="27" borderId="31" xfId="1" applyNumberFormat="1" applyFont="1" applyFill="1" applyBorder="1" applyAlignment="1">
      <alignment wrapText="1"/>
    </xf>
    <xf numFmtId="164" fontId="5" fillId="27" borderId="31" xfId="1" applyNumberFormat="1" applyFont="1" applyFill="1" applyBorder="1" applyAlignment="1"/>
    <xf numFmtId="164" fontId="5" fillId="27" borderId="28" xfId="1" applyNumberFormat="1" applyFont="1" applyFill="1" applyBorder="1" applyAlignment="1">
      <alignment wrapText="1"/>
    </xf>
    <xf numFmtId="164" fontId="5" fillId="27" borderId="28" xfId="1" applyNumberFormat="1" applyFont="1" applyFill="1" applyBorder="1" applyAlignment="1"/>
    <xf numFmtId="0" fontId="5" fillId="28" borderId="2" xfId="1" applyFont="1" applyFill="1" applyBorder="1" applyAlignment="1">
      <alignment horizontal="center" vertical="center"/>
    </xf>
    <xf numFmtId="0" fontId="5" fillId="28" borderId="3" xfId="1" applyFont="1" applyFill="1" applyBorder="1" applyAlignment="1">
      <alignment horizontal="left" vertical="center" wrapText="1"/>
    </xf>
    <xf numFmtId="164" fontId="5" fillId="28" borderId="28" xfId="1" applyNumberFormat="1" applyFont="1" applyFill="1" applyBorder="1" applyAlignment="1">
      <alignment wrapText="1"/>
    </xf>
    <xf numFmtId="164" fontId="5" fillId="28" borderId="28" xfId="1" applyNumberFormat="1" applyFont="1" applyFill="1" applyBorder="1" applyAlignment="1"/>
    <xf numFmtId="0" fontId="5" fillId="28" borderId="2" xfId="1" applyFont="1" applyFill="1" applyBorder="1" applyAlignment="1">
      <alignment horizontal="center"/>
    </xf>
    <xf numFmtId="0" fontId="5" fillId="28" borderId="3" xfId="1" applyFont="1" applyFill="1" applyBorder="1" applyAlignment="1">
      <alignment horizontal="left" wrapText="1"/>
    </xf>
    <xf numFmtId="0" fontId="5" fillId="27" borderId="2" xfId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/>
    <xf numFmtId="164" fontId="5" fillId="28" borderId="0" xfId="1" applyNumberFormat="1" applyFont="1" applyFill="1" applyBorder="1" applyAlignment="1"/>
    <xf numFmtId="164" fontId="5" fillId="28" borderId="50" xfId="1" applyNumberFormat="1" applyFont="1" applyFill="1" applyBorder="1" applyAlignment="1"/>
    <xf numFmtId="164" fontId="5" fillId="0" borderId="38" xfId="1" applyNumberFormat="1" applyFont="1" applyFill="1" applyBorder="1" applyAlignment="1"/>
    <xf numFmtId="164" fontId="7" fillId="0" borderId="52" xfId="1" applyNumberFormat="1" applyFont="1" applyFill="1" applyBorder="1" applyAlignment="1"/>
    <xf numFmtId="164" fontId="7" fillId="0" borderId="39" xfId="1" applyNumberFormat="1" applyFont="1" applyFill="1" applyBorder="1" applyAlignment="1"/>
    <xf numFmtId="164" fontId="5" fillId="0" borderId="42" xfId="1" applyNumberFormat="1" applyFont="1" applyFill="1" applyBorder="1" applyAlignment="1"/>
    <xf numFmtId="164" fontId="5" fillId="28" borderId="2" xfId="1" applyNumberFormat="1" applyFont="1" applyFill="1" applyBorder="1" applyAlignment="1"/>
    <xf numFmtId="164" fontId="7" fillId="0" borderId="51" xfId="1" applyNumberFormat="1" applyFont="1" applyFill="1" applyBorder="1" applyAlignment="1"/>
    <xf numFmtId="164" fontId="7" fillId="0" borderId="49" xfId="1" applyNumberFormat="1" applyFont="1" applyFill="1" applyBorder="1" applyAlignment="1"/>
    <xf numFmtId="164" fontId="5" fillId="0" borderId="51" xfId="1" applyNumberFormat="1" applyFont="1" applyFill="1" applyBorder="1" applyAlignment="1"/>
    <xf numFmtId="164" fontId="5" fillId="0" borderId="49" xfId="1" applyNumberFormat="1" applyFont="1" applyFill="1" applyBorder="1" applyAlignment="1"/>
    <xf numFmtId="0" fontId="5" fillId="0" borderId="29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0" fontId="5" fillId="0" borderId="30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left" wrapText="1"/>
    </xf>
    <xf numFmtId="164" fontId="5" fillId="0" borderId="31" xfId="1" applyNumberFormat="1" applyFont="1" applyFill="1" applyBorder="1" applyAlignment="1">
      <alignment wrapText="1"/>
    </xf>
    <xf numFmtId="164" fontId="5" fillId="0" borderId="31" xfId="1" applyNumberFormat="1" applyFont="1" applyFill="1" applyBorder="1" applyAlignment="1"/>
    <xf numFmtId="0" fontId="5" fillId="0" borderId="2" xfId="1" applyFont="1" applyFill="1" applyBorder="1" applyAlignment="1">
      <alignment horizontal="center"/>
    </xf>
    <xf numFmtId="0" fontId="30" fillId="0" borderId="3" xfId="1" applyFont="1" applyFill="1" applyBorder="1" applyAlignment="1">
      <alignment horizontal="center"/>
    </xf>
    <xf numFmtId="49" fontId="5" fillId="0" borderId="6" xfId="1" applyNumberFormat="1" applyFont="1" applyFill="1" applyBorder="1" applyAlignment="1">
      <alignment horizontal="center"/>
    </xf>
    <xf numFmtId="0" fontId="30" fillId="0" borderId="3" xfId="1" applyFont="1" applyFill="1" applyBorder="1" applyAlignment="1">
      <alignment horizontal="left" wrapText="1"/>
    </xf>
    <xf numFmtId="164" fontId="7" fillId="0" borderId="28" xfId="1" applyNumberFormat="1" applyFont="1" applyFill="1" applyBorder="1" applyAlignment="1">
      <alignment wrapText="1"/>
    </xf>
    <xf numFmtId="164" fontId="7" fillId="0" borderId="28" xfId="1" applyNumberFormat="1" applyFont="1" applyFill="1" applyBorder="1" applyAlignment="1"/>
    <xf numFmtId="0" fontId="32" fillId="0" borderId="0" xfId="0" applyFont="1" applyFill="1"/>
    <xf numFmtId="0" fontId="32" fillId="0" borderId="0" xfId="0" applyFont="1" applyFill="1" applyAlignment="1">
      <alignment horizontal="right"/>
    </xf>
    <xf numFmtId="0" fontId="33" fillId="29" borderId="18" xfId="0" applyFont="1" applyFill="1" applyBorder="1" applyAlignment="1">
      <alignment horizontal="center" vertical="center" wrapText="1"/>
    </xf>
    <xf numFmtId="0" fontId="33" fillId="29" borderId="5" xfId="0" applyFont="1" applyFill="1" applyBorder="1" applyAlignment="1">
      <alignment horizontal="center" vertical="center" wrapText="1"/>
    </xf>
    <xf numFmtId="0" fontId="33" fillId="29" borderId="54" xfId="0" applyFont="1" applyFill="1" applyBorder="1" applyAlignment="1">
      <alignment horizontal="center" vertical="center" wrapText="1"/>
    </xf>
    <xf numFmtId="0" fontId="34" fillId="0" borderId="55" xfId="0" applyFont="1" applyBorder="1" applyAlignment="1">
      <alignment vertical="center" wrapText="1"/>
    </xf>
    <xf numFmtId="0" fontId="34" fillId="0" borderId="56" xfId="0" applyFont="1" applyBorder="1" applyAlignment="1">
      <alignment horizontal="right" vertical="center" wrapText="1"/>
    </xf>
    <xf numFmtId="4" fontId="34" fillId="0" borderId="56" xfId="0" applyNumberFormat="1" applyFont="1" applyBorder="1" applyAlignment="1">
      <alignment horizontal="right" vertical="center" wrapText="1"/>
    </xf>
    <xf numFmtId="4" fontId="34" fillId="0" borderId="57" xfId="0" applyNumberFormat="1" applyFont="1" applyBorder="1" applyAlignment="1">
      <alignment horizontal="right" vertical="center" wrapText="1"/>
    </xf>
    <xf numFmtId="0" fontId="35" fillId="0" borderId="58" xfId="0" applyFont="1" applyBorder="1" applyAlignment="1">
      <alignment vertical="center" wrapText="1"/>
    </xf>
    <xf numFmtId="0" fontId="35" fillId="0" borderId="59" xfId="0" applyFont="1" applyBorder="1" applyAlignment="1">
      <alignment horizontal="right" vertical="center" wrapText="1"/>
    </xf>
    <xf numFmtId="4" fontId="35" fillId="0" borderId="59" xfId="0" applyNumberFormat="1" applyFont="1" applyBorder="1" applyAlignment="1">
      <alignment horizontal="right" vertical="center" wrapText="1"/>
    </xf>
    <xf numFmtId="4" fontId="35" fillId="0" borderId="59" xfId="0" applyNumberFormat="1" applyFont="1" applyBorder="1" applyAlignment="1">
      <alignment vertical="center"/>
    </xf>
    <xf numFmtId="4" fontId="35" fillId="0" borderId="60" xfId="0" applyNumberFormat="1" applyFont="1" applyBorder="1" applyAlignment="1">
      <alignment vertical="center"/>
    </xf>
    <xf numFmtId="4" fontId="0" fillId="0" borderId="0" xfId="0" applyNumberFormat="1"/>
    <xf numFmtId="4" fontId="35" fillId="0" borderId="56" xfId="0" applyNumberFormat="1" applyFont="1" applyBorder="1" applyAlignment="1">
      <alignment horizontal="right" vertical="center" wrapText="1"/>
    </xf>
    <xf numFmtId="0" fontId="34" fillId="0" borderId="58" xfId="0" applyFont="1" applyBorder="1" applyAlignment="1">
      <alignment vertical="center" wrapText="1"/>
    </xf>
    <xf numFmtId="4" fontId="34" fillId="0" borderId="59" xfId="0" applyNumberFormat="1" applyFont="1" applyBorder="1" applyAlignment="1">
      <alignment horizontal="right" vertical="center" wrapText="1"/>
    </xf>
    <xf numFmtId="4" fontId="34" fillId="0" borderId="60" xfId="0" applyNumberFormat="1" applyFont="1" applyBorder="1" applyAlignment="1">
      <alignment horizontal="right" vertical="center" wrapText="1"/>
    </xf>
    <xf numFmtId="4" fontId="35" fillId="0" borderId="60" xfId="0" applyNumberFormat="1" applyFont="1" applyBorder="1" applyAlignment="1">
      <alignment horizontal="right" vertical="center" wrapText="1"/>
    </xf>
    <xf numFmtId="0" fontId="34" fillId="0" borderId="59" xfId="0" applyFont="1" applyBorder="1" applyAlignment="1">
      <alignment horizontal="right" vertical="center" wrapText="1"/>
    </xf>
    <xf numFmtId="0" fontId="35" fillId="0" borderId="34" xfId="0" applyFont="1" applyBorder="1" applyAlignment="1">
      <alignment vertical="center" wrapText="1"/>
    </xf>
    <xf numFmtId="0" fontId="35" fillId="0" borderId="35" xfId="0" applyFont="1" applyBorder="1" applyAlignment="1">
      <alignment horizontal="right" vertical="center" wrapText="1"/>
    </xf>
    <xf numFmtId="4" fontId="35" fillId="0" borderId="35" xfId="0" applyNumberFormat="1" applyFont="1" applyBorder="1" applyAlignment="1">
      <alignment horizontal="right" vertical="center" wrapText="1"/>
    </xf>
    <xf numFmtId="4" fontId="35" fillId="0" borderId="61" xfId="0" applyNumberFormat="1" applyFont="1" applyBorder="1" applyAlignment="1">
      <alignment horizontal="right" vertical="center" wrapText="1"/>
    </xf>
    <xf numFmtId="0" fontId="34" fillId="0" borderId="18" xfId="0" applyFont="1" applyBorder="1" applyAlignment="1">
      <alignment vertical="center" wrapText="1"/>
    </xf>
    <xf numFmtId="0" fontId="34" fillId="0" borderId="5" xfId="0" applyFont="1" applyBorder="1" applyAlignment="1">
      <alignment horizontal="right" vertical="center" wrapText="1"/>
    </xf>
    <xf numFmtId="4" fontId="34" fillId="0" borderId="5" xfId="0" applyNumberFormat="1" applyFont="1" applyBorder="1" applyAlignment="1">
      <alignment horizontal="right" vertical="center" wrapText="1"/>
    </xf>
    <xf numFmtId="4" fontId="34" fillId="0" borderId="54" xfId="0" applyNumberFormat="1" applyFont="1" applyBorder="1" applyAlignment="1">
      <alignment horizontal="right" vertical="center" wrapText="1"/>
    </xf>
    <xf numFmtId="0" fontId="32" fillId="0" borderId="0" xfId="0" applyFont="1" applyFill="1" applyBorder="1"/>
    <xf numFmtId="166" fontId="32" fillId="0" borderId="53" xfId="0" applyNumberFormat="1" applyFont="1" applyFill="1" applyBorder="1" applyAlignment="1">
      <alignment horizontal="right"/>
    </xf>
    <xf numFmtId="0" fontId="35" fillId="0" borderId="55" xfId="0" applyFont="1" applyBorder="1" applyAlignment="1">
      <alignment horizontal="left" vertical="center" wrapText="1"/>
    </xf>
    <xf numFmtId="0" fontId="35" fillId="0" borderId="56" xfId="0" applyFont="1" applyBorder="1" applyAlignment="1">
      <alignment horizontal="right" vertical="center" wrapText="1"/>
    </xf>
    <xf numFmtId="4" fontId="35" fillId="0" borderId="57" xfId="0" applyNumberFormat="1" applyFont="1" applyBorder="1" applyAlignment="1">
      <alignment horizontal="right" vertical="center" wrapText="1"/>
    </xf>
    <xf numFmtId="0" fontId="35" fillId="0" borderId="58" xfId="0" applyFont="1" applyBorder="1" applyAlignment="1">
      <alignment horizontal="left" vertical="center" wrapText="1"/>
    </xf>
    <xf numFmtId="0" fontId="34" fillId="0" borderId="18" xfId="0" applyFont="1" applyBorder="1" applyAlignment="1">
      <alignment horizontal="left" vertical="center" wrapText="1"/>
    </xf>
    <xf numFmtId="0" fontId="7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5" fillId="27" borderId="3" xfId="1" applyFont="1" applyFill="1" applyBorder="1" applyAlignment="1">
      <alignment horizontal="left" vertical="center" wrapText="1"/>
    </xf>
    <xf numFmtId="0" fontId="5" fillId="27" borderId="6" xfId="1" applyFont="1" applyFill="1" applyBorder="1" applyAlignment="1">
      <alignment horizontal="left" vertical="center" wrapText="1"/>
    </xf>
    <xf numFmtId="0" fontId="6" fillId="0" borderId="9" xfId="1" applyFont="1" applyFill="1" applyBorder="1" applyAlignment="1">
      <alignment horizontal="center" vertical="center"/>
    </xf>
    <xf numFmtId="0" fontId="2" fillId="0" borderId="10" xfId="5" applyFill="1" applyBorder="1" applyAlignment="1">
      <alignment horizontal="center" vertical="center"/>
    </xf>
    <xf numFmtId="0" fontId="5" fillId="27" borderId="9" xfId="1" applyFont="1" applyFill="1" applyBorder="1" applyAlignment="1">
      <alignment horizontal="left" vertical="center" wrapText="1"/>
    </xf>
    <xf numFmtId="0" fontId="5" fillId="27" borderId="30" xfId="1" applyFont="1" applyFill="1" applyBorder="1" applyAlignment="1">
      <alignment horizontal="left" vertical="center" wrapText="1"/>
    </xf>
    <xf numFmtId="49" fontId="5" fillId="28" borderId="3" xfId="1" applyNumberFormat="1" applyFont="1" applyFill="1" applyBorder="1" applyAlignment="1">
      <alignment horizontal="left" vertical="center"/>
    </xf>
    <xf numFmtId="49" fontId="5" fillId="28" borderId="6" xfId="1" applyNumberFormat="1" applyFont="1" applyFill="1" applyBorder="1" applyAlignment="1">
      <alignment horizontal="left" vertical="center"/>
    </xf>
    <xf numFmtId="0" fontId="7" fillId="0" borderId="35" xfId="1" applyFont="1" applyFill="1" applyBorder="1" applyAlignment="1">
      <alignment horizontal="center"/>
    </xf>
    <xf numFmtId="0" fontId="2" fillId="0" borderId="35" xfId="5" applyFont="1" applyFill="1" applyBorder="1" applyAlignment="1">
      <alignment horizontal="center"/>
    </xf>
    <xf numFmtId="49" fontId="5" fillId="28" borderId="3" xfId="1" applyNumberFormat="1" applyFont="1" applyFill="1" applyBorder="1" applyAlignment="1">
      <alignment horizontal="left"/>
    </xf>
    <xf numFmtId="49" fontId="5" fillId="28" borderId="6" xfId="1" applyNumberFormat="1" applyFont="1" applyFill="1" applyBorder="1" applyAlignment="1">
      <alignment horizontal="left"/>
    </xf>
    <xf numFmtId="49" fontId="5" fillId="28" borderId="4" xfId="1" applyNumberFormat="1" applyFont="1" applyFill="1" applyBorder="1" applyAlignment="1">
      <alignment horizontal="left"/>
    </xf>
    <xf numFmtId="0" fontId="5" fillId="0" borderId="35" xfId="1" applyFont="1" applyFill="1" applyBorder="1" applyAlignment="1">
      <alignment horizontal="center"/>
    </xf>
    <xf numFmtId="0" fontId="2" fillId="0" borderId="35" xfId="5" applyFill="1" applyBorder="1" applyAlignment="1">
      <alignment horizontal="center"/>
    </xf>
    <xf numFmtId="0" fontId="27" fillId="0" borderId="0" xfId="5" applyFont="1" applyFill="1" applyAlignment="1">
      <alignment horizontal="center"/>
    </xf>
    <xf numFmtId="0" fontId="0" fillId="0" borderId="0" xfId="0" applyAlignment="1"/>
    <xf numFmtId="0" fontId="4" fillId="0" borderId="0" xfId="5" applyFont="1" applyFill="1" applyAlignment="1">
      <alignment horizontal="center"/>
    </xf>
    <xf numFmtId="0" fontId="31" fillId="29" borderId="53" xfId="0" applyFont="1" applyFill="1" applyBorder="1" applyAlignment="1">
      <alignment horizontal="center"/>
    </xf>
    <xf numFmtId="0" fontId="7" fillId="0" borderId="0" xfId="1" applyFont="1" applyFill="1" applyAlignment="1">
      <alignment horizontal="left"/>
    </xf>
  </cellXfs>
  <cellStyles count="114">
    <cellStyle name="20 % – Zvýraznění1 2" xfId="7"/>
    <cellStyle name="20 % – Zvýraznění1 3" xfId="8"/>
    <cellStyle name="20 % – Zvýraznění2 2" xfId="9"/>
    <cellStyle name="20 % – Zvýraznění2 3" xfId="10"/>
    <cellStyle name="20 % – Zvýraznění3 2" xfId="11"/>
    <cellStyle name="20 % – Zvýraznění3 3" xfId="12"/>
    <cellStyle name="20 % – Zvýraznění4 2" xfId="13"/>
    <cellStyle name="20 % – Zvýraznění4 3" xfId="14"/>
    <cellStyle name="20 % – Zvýraznění5 2" xfId="15"/>
    <cellStyle name="20 % – Zvýraznění5 3" xfId="16"/>
    <cellStyle name="20 % – Zvýraznění6 2" xfId="17"/>
    <cellStyle name="20 % – Zvýraznění6 3" xfId="18"/>
    <cellStyle name="40 % – Zvýraznění1 2" xfId="19"/>
    <cellStyle name="40 % – Zvýraznění1 3" xfId="20"/>
    <cellStyle name="40 % – Zvýraznění2 2" xfId="21"/>
    <cellStyle name="40 % – Zvýraznění2 3" xfId="22"/>
    <cellStyle name="40 % – Zvýraznění3 2" xfId="23"/>
    <cellStyle name="40 % – Zvýraznění3 3" xfId="24"/>
    <cellStyle name="40 % – Zvýraznění4 2" xfId="25"/>
    <cellStyle name="40 % – Zvýraznění4 3" xfId="26"/>
    <cellStyle name="40 % – Zvýraznění5 2" xfId="27"/>
    <cellStyle name="40 % – Zvýraznění5 3" xfId="28"/>
    <cellStyle name="40 % – Zvýraznění6 2" xfId="29"/>
    <cellStyle name="40 % – Zvýraznění6 3" xfId="30"/>
    <cellStyle name="60 % – Zvýraznění1 2" xfId="31"/>
    <cellStyle name="60 % – Zvýraznění1 3" xfId="32"/>
    <cellStyle name="60 % – Zvýraznění2 2" xfId="33"/>
    <cellStyle name="60 % – Zvýraznění2 3" xfId="34"/>
    <cellStyle name="60 % – Zvýraznění3 2" xfId="35"/>
    <cellStyle name="60 % – Zvýraznění3 3" xfId="36"/>
    <cellStyle name="60 % – Zvýraznění4 2" xfId="37"/>
    <cellStyle name="60 % – Zvýraznění4 3" xfId="38"/>
    <cellStyle name="60 % – Zvýraznění5 2" xfId="39"/>
    <cellStyle name="60 % – Zvýraznění5 3" xfId="40"/>
    <cellStyle name="60 % – Zvýraznění6 2" xfId="41"/>
    <cellStyle name="60 % – Zvýraznění6 3" xfId="42"/>
    <cellStyle name="Celkem 2" xfId="43"/>
    <cellStyle name="Celkem 3" xfId="44"/>
    <cellStyle name="Čárka 2" xfId="45"/>
    <cellStyle name="čárky 2" xfId="46"/>
    <cellStyle name="čárky 2 2" xfId="47"/>
    <cellStyle name="čárky 3" xfId="48"/>
    <cellStyle name="čárky 3 2" xfId="49"/>
    <cellStyle name="čárky 3 3" xfId="50"/>
    <cellStyle name="Chybně 2" xfId="51"/>
    <cellStyle name="Chybně 3" xfId="52"/>
    <cellStyle name="Kontrolní buňka 2" xfId="53"/>
    <cellStyle name="Kontrolní buňka 3" xfId="54"/>
    <cellStyle name="Nadpis 1 2" xfId="55"/>
    <cellStyle name="Nadpis 1 3" xfId="56"/>
    <cellStyle name="Nadpis 2 2" xfId="57"/>
    <cellStyle name="Nadpis 2 3" xfId="58"/>
    <cellStyle name="Nadpis 3 2" xfId="59"/>
    <cellStyle name="Nadpis 3 3" xfId="60"/>
    <cellStyle name="Nadpis 4 2" xfId="61"/>
    <cellStyle name="Nadpis 4 3" xfId="62"/>
    <cellStyle name="Název 2" xfId="63"/>
    <cellStyle name="Název 3" xfId="64"/>
    <cellStyle name="Neutrální 2" xfId="65"/>
    <cellStyle name="Neutrální 3" xfId="66"/>
    <cellStyle name="Normální" xfId="0" builtinId="0"/>
    <cellStyle name="Normální 10" xfId="67"/>
    <cellStyle name="Normální 11" xfId="5"/>
    <cellStyle name="Normální 12" xfId="68"/>
    <cellStyle name="Normální 13" xfId="69"/>
    <cellStyle name="Normální 14" xfId="70"/>
    <cellStyle name="normální 2" xfId="3"/>
    <cellStyle name="normální 2 2" xfId="71"/>
    <cellStyle name="Normální 22" xfId="72"/>
    <cellStyle name="Normální 3" xfId="4"/>
    <cellStyle name="Normální 3 2" xfId="73"/>
    <cellStyle name="Normální 4" xfId="6"/>
    <cellStyle name="Normální 4 2" xfId="74"/>
    <cellStyle name="Normální 4 2 2" xfId="75"/>
    <cellStyle name="Normální 5" xfId="76"/>
    <cellStyle name="Normální 5 2" xfId="77"/>
    <cellStyle name="Normální 5 2 2" xfId="78"/>
    <cellStyle name="Normální 5 3" xfId="79"/>
    <cellStyle name="Normální 6" xfId="80"/>
    <cellStyle name="Normální 7" xfId="81"/>
    <cellStyle name="Normální 8" xfId="82"/>
    <cellStyle name="Normální 9" xfId="83"/>
    <cellStyle name="normální_2. Rozpočet 2007 - tabulky" xfId="2"/>
    <cellStyle name="normální_Rozpis výdajů 03 bez PO 2 2" xfId="1"/>
    <cellStyle name="Poznámka 2" xfId="84"/>
    <cellStyle name="Poznámka 3" xfId="85"/>
    <cellStyle name="Poznámka 4" xfId="86"/>
    <cellStyle name="Propojená buňka 2" xfId="87"/>
    <cellStyle name="Propojená buňka 3" xfId="88"/>
    <cellStyle name="S8M1" xfId="89"/>
    <cellStyle name="Správně 2" xfId="90"/>
    <cellStyle name="Správně 3" xfId="91"/>
    <cellStyle name="Text upozornění 2" xfId="92"/>
    <cellStyle name="Text upozornění 3" xfId="93"/>
    <cellStyle name="Vstup 2" xfId="94"/>
    <cellStyle name="Vstup 3" xfId="95"/>
    <cellStyle name="Výpočet 2" xfId="96"/>
    <cellStyle name="Výpočet 3" xfId="97"/>
    <cellStyle name="Výstup 2" xfId="98"/>
    <cellStyle name="Výstup 3" xfId="99"/>
    <cellStyle name="Vysvětlující text 2" xfId="100"/>
    <cellStyle name="Vysvětlující text 3" xfId="101"/>
    <cellStyle name="Zvýraznění 1 2" xfId="102"/>
    <cellStyle name="Zvýraznění 1 3" xfId="103"/>
    <cellStyle name="Zvýraznění 2 2" xfId="104"/>
    <cellStyle name="Zvýraznění 2 3" xfId="105"/>
    <cellStyle name="Zvýraznění 3 2" xfId="106"/>
    <cellStyle name="Zvýraznění 3 3" xfId="107"/>
    <cellStyle name="Zvýraznění 4 2" xfId="108"/>
    <cellStyle name="Zvýraznění 4 3" xfId="109"/>
    <cellStyle name="Zvýraznění 5 2" xfId="110"/>
    <cellStyle name="Zvýraznění 5 3" xfId="111"/>
    <cellStyle name="Zvýraznění 6 2" xfId="112"/>
    <cellStyle name="Zvýraznění 6 3" xfId="1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368"/>
  <sheetViews>
    <sheetView tabSelected="1" zoomScaleNormal="100" workbookViewId="0">
      <selection activeCell="A4" sqref="A4:L4"/>
    </sheetView>
  </sheetViews>
  <sheetFormatPr defaultColWidth="8.85546875" defaultRowHeight="12.75" x14ac:dyDescent="0.2"/>
  <cols>
    <col min="1" max="1" width="3.140625" style="1" customWidth="1"/>
    <col min="2" max="2" width="7.140625" style="1" customWidth="1"/>
    <col min="3" max="5" width="4.7109375" style="1" customWidth="1"/>
    <col min="6" max="6" width="38.5703125" style="1" customWidth="1"/>
    <col min="7" max="7" width="9.7109375" style="1" customWidth="1"/>
    <col min="8" max="8" width="11.140625" style="1" hidden="1" customWidth="1"/>
    <col min="9" max="10" width="10.28515625" style="1" customWidth="1"/>
    <col min="11" max="11" width="10.42578125" style="1" customWidth="1"/>
    <col min="12" max="12" width="11.140625" style="1" bestFit="1" customWidth="1"/>
    <col min="13" max="13" width="8.85546875" style="1"/>
    <col min="14" max="14" width="8.85546875" style="17"/>
    <col min="15" max="15" width="8.85546875" style="1"/>
    <col min="16" max="16" width="10.28515625" style="1" bestFit="1" customWidth="1"/>
    <col min="17" max="212" width="8.85546875" style="1"/>
    <col min="213" max="213" width="3.140625" style="1" customWidth="1"/>
    <col min="214" max="214" width="7.140625" style="1" customWidth="1"/>
    <col min="215" max="217" width="4.7109375" style="1" customWidth="1"/>
    <col min="218" max="218" width="38.7109375" style="1" customWidth="1"/>
    <col min="219" max="219" width="10" style="1" customWidth="1"/>
    <col min="220" max="220" width="9.5703125" style="1" customWidth="1"/>
    <col min="221" max="221" width="9.42578125" style="1" customWidth="1"/>
    <col min="222" max="222" width="10.7109375" style="1" customWidth="1"/>
    <col min="223" max="223" width="11.85546875" style="1" customWidth="1"/>
    <col min="224" max="224" width="9.5703125" style="1" customWidth="1"/>
    <col min="225" max="468" width="8.85546875" style="1"/>
    <col min="469" max="469" width="3.140625" style="1" customWidth="1"/>
    <col min="470" max="470" width="7.140625" style="1" customWidth="1"/>
    <col min="471" max="473" width="4.7109375" style="1" customWidth="1"/>
    <col min="474" max="474" width="38.7109375" style="1" customWidth="1"/>
    <col min="475" max="475" width="10" style="1" customWidth="1"/>
    <col min="476" max="476" width="9.5703125" style="1" customWidth="1"/>
    <col min="477" max="477" width="9.42578125" style="1" customWidth="1"/>
    <col min="478" max="478" width="10.7109375" style="1" customWidth="1"/>
    <col min="479" max="479" width="11.85546875" style="1" customWidth="1"/>
    <col min="480" max="480" width="9.5703125" style="1" customWidth="1"/>
    <col min="481" max="724" width="8.85546875" style="1"/>
    <col min="725" max="725" width="3.140625" style="1" customWidth="1"/>
    <col min="726" max="726" width="7.140625" style="1" customWidth="1"/>
    <col min="727" max="729" width="4.7109375" style="1" customWidth="1"/>
    <col min="730" max="730" width="38.7109375" style="1" customWidth="1"/>
    <col min="731" max="731" width="10" style="1" customWidth="1"/>
    <col min="732" max="732" width="9.5703125" style="1" customWidth="1"/>
    <col min="733" max="733" width="9.42578125" style="1" customWidth="1"/>
    <col min="734" max="734" width="10.7109375" style="1" customWidth="1"/>
    <col min="735" max="735" width="11.85546875" style="1" customWidth="1"/>
    <col min="736" max="736" width="9.5703125" style="1" customWidth="1"/>
    <col min="737" max="980" width="8.85546875" style="1"/>
    <col min="981" max="981" width="3.140625" style="1" customWidth="1"/>
    <col min="982" max="982" width="7.140625" style="1" customWidth="1"/>
    <col min="983" max="985" width="4.7109375" style="1" customWidth="1"/>
    <col min="986" max="986" width="38.7109375" style="1" customWidth="1"/>
    <col min="987" max="987" width="10" style="1" customWidth="1"/>
    <col min="988" max="988" width="9.5703125" style="1" customWidth="1"/>
    <col min="989" max="989" width="9.42578125" style="1" customWidth="1"/>
    <col min="990" max="990" width="10.7109375" style="1" customWidth="1"/>
    <col min="991" max="991" width="11.85546875" style="1" customWidth="1"/>
    <col min="992" max="992" width="9.5703125" style="1" customWidth="1"/>
    <col min="993" max="1236" width="8.85546875" style="1"/>
    <col min="1237" max="1237" width="3.140625" style="1" customWidth="1"/>
    <col min="1238" max="1238" width="7.140625" style="1" customWidth="1"/>
    <col min="1239" max="1241" width="4.7109375" style="1" customWidth="1"/>
    <col min="1242" max="1242" width="38.7109375" style="1" customWidth="1"/>
    <col min="1243" max="1243" width="10" style="1" customWidth="1"/>
    <col min="1244" max="1244" width="9.5703125" style="1" customWidth="1"/>
    <col min="1245" max="1245" width="9.42578125" style="1" customWidth="1"/>
    <col min="1246" max="1246" width="10.7109375" style="1" customWidth="1"/>
    <col min="1247" max="1247" width="11.85546875" style="1" customWidth="1"/>
    <col min="1248" max="1248" width="9.5703125" style="1" customWidth="1"/>
    <col min="1249" max="1492" width="8.85546875" style="1"/>
    <col min="1493" max="1493" width="3.140625" style="1" customWidth="1"/>
    <col min="1494" max="1494" width="7.140625" style="1" customWidth="1"/>
    <col min="1495" max="1497" width="4.7109375" style="1" customWidth="1"/>
    <col min="1498" max="1498" width="38.7109375" style="1" customWidth="1"/>
    <col min="1499" max="1499" width="10" style="1" customWidth="1"/>
    <col min="1500" max="1500" width="9.5703125" style="1" customWidth="1"/>
    <col min="1501" max="1501" width="9.42578125" style="1" customWidth="1"/>
    <col min="1502" max="1502" width="10.7109375" style="1" customWidth="1"/>
    <col min="1503" max="1503" width="11.85546875" style="1" customWidth="1"/>
    <col min="1504" max="1504" width="9.5703125" style="1" customWidth="1"/>
    <col min="1505" max="1748" width="8.85546875" style="1"/>
    <col min="1749" max="1749" width="3.140625" style="1" customWidth="1"/>
    <col min="1750" max="1750" width="7.140625" style="1" customWidth="1"/>
    <col min="1751" max="1753" width="4.7109375" style="1" customWidth="1"/>
    <col min="1754" max="1754" width="38.7109375" style="1" customWidth="1"/>
    <col min="1755" max="1755" width="10" style="1" customWidth="1"/>
    <col min="1756" max="1756" width="9.5703125" style="1" customWidth="1"/>
    <col min="1757" max="1757" width="9.42578125" style="1" customWidth="1"/>
    <col min="1758" max="1758" width="10.7109375" style="1" customWidth="1"/>
    <col min="1759" max="1759" width="11.85546875" style="1" customWidth="1"/>
    <col min="1760" max="1760" width="9.5703125" style="1" customWidth="1"/>
    <col min="1761" max="2004" width="8.85546875" style="1"/>
    <col min="2005" max="2005" width="3.140625" style="1" customWidth="1"/>
    <col min="2006" max="2006" width="7.140625" style="1" customWidth="1"/>
    <col min="2007" max="2009" width="4.7109375" style="1" customWidth="1"/>
    <col min="2010" max="2010" width="38.7109375" style="1" customWidth="1"/>
    <col min="2011" max="2011" width="10" style="1" customWidth="1"/>
    <col min="2012" max="2012" width="9.5703125" style="1" customWidth="1"/>
    <col min="2013" max="2013" width="9.42578125" style="1" customWidth="1"/>
    <col min="2014" max="2014" width="10.7109375" style="1" customWidth="1"/>
    <col min="2015" max="2015" width="11.85546875" style="1" customWidth="1"/>
    <col min="2016" max="2016" width="9.5703125" style="1" customWidth="1"/>
    <col min="2017" max="2260" width="8.85546875" style="1"/>
    <col min="2261" max="2261" width="3.140625" style="1" customWidth="1"/>
    <col min="2262" max="2262" width="7.140625" style="1" customWidth="1"/>
    <col min="2263" max="2265" width="4.7109375" style="1" customWidth="1"/>
    <col min="2266" max="2266" width="38.7109375" style="1" customWidth="1"/>
    <col min="2267" max="2267" width="10" style="1" customWidth="1"/>
    <col min="2268" max="2268" width="9.5703125" style="1" customWidth="1"/>
    <col min="2269" max="2269" width="9.42578125" style="1" customWidth="1"/>
    <col min="2270" max="2270" width="10.7109375" style="1" customWidth="1"/>
    <col min="2271" max="2271" width="11.85546875" style="1" customWidth="1"/>
    <col min="2272" max="2272" width="9.5703125" style="1" customWidth="1"/>
    <col min="2273" max="2516" width="8.85546875" style="1"/>
    <col min="2517" max="2517" width="3.140625" style="1" customWidth="1"/>
    <col min="2518" max="2518" width="7.140625" style="1" customWidth="1"/>
    <col min="2519" max="2521" width="4.7109375" style="1" customWidth="1"/>
    <col min="2522" max="2522" width="38.7109375" style="1" customWidth="1"/>
    <col min="2523" max="2523" width="10" style="1" customWidth="1"/>
    <col min="2524" max="2524" width="9.5703125" style="1" customWidth="1"/>
    <col min="2525" max="2525" width="9.42578125" style="1" customWidth="1"/>
    <col min="2526" max="2526" width="10.7109375" style="1" customWidth="1"/>
    <col min="2527" max="2527" width="11.85546875" style="1" customWidth="1"/>
    <col min="2528" max="2528" width="9.5703125" style="1" customWidth="1"/>
    <col min="2529" max="2772" width="8.85546875" style="1"/>
    <col min="2773" max="2773" width="3.140625" style="1" customWidth="1"/>
    <col min="2774" max="2774" width="7.140625" style="1" customWidth="1"/>
    <col min="2775" max="2777" width="4.7109375" style="1" customWidth="1"/>
    <col min="2778" max="2778" width="38.7109375" style="1" customWidth="1"/>
    <col min="2779" max="2779" width="10" style="1" customWidth="1"/>
    <col min="2780" max="2780" width="9.5703125" style="1" customWidth="1"/>
    <col min="2781" max="2781" width="9.42578125" style="1" customWidth="1"/>
    <col min="2782" max="2782" width="10.7109375" style="1" customWidth="1"/>
    <col min="2783" max="2783" width="11.85546875" style="1" customWidth="1"/>
    <col min="2784" max="2784" width="9.5703125" style="1" customWidth="1"/>
    <col min="2785" max="3028" width="8.85546875" style="1"/>
    <col min="3029" max="3029" width="3.140625" style="1" customWidth="1"/>
    <col min="3030" max="3030" width="7.140625" style="1" customWidth="1"/>
    <col min="3031" max="3033" width="4.7109375" style="1" customWidth="1"/>
    <col min="3034" max="3034" width="38.7109375" style="1" customWidth="1"/>
    <col min="3035" max="3035" width="10" style="1" customWidth="1"/>
    <col min="3036" max="3036" width="9.5703125" style="1" customWidth="1"/>
    <col min="3037" max="3037" width="9.42578125" style="1" customWidth="1"/>
    <col min="3038" max="3038" width="10.7109375" style="1" customWidth="1"/>
    <col min="3039" max="3039" width="11.85546875" style="1" customWidth="1"/>
    <col min="3040" max="3040" width="9.5703125" style="1" customWidth="1"/>
    <col min="3041" max="3284" width="8.85546875" style="1"/>
    <col min="3285" max="3285" width="3.140625" style="1" customWidth="1"/>
    <col min="3286" max="3286" width="7.140625" style="1" customWidth="1"/>
    <col min="3287" max="3289" width="4.7109375" style="1" customWidth="1"/>
    <col min="3290" max="3290" width="38.7109375" style="1" customWidth="1"/>
    <col min="3291" max="3291" width="10" style="1" customWidth="1"/>
    <col min="3292" max="3292" width="9.5703125" style="1" customWidth="1"/>
    <col min="3293" max="3293" width="9.42578125" style="1" customWidth="1"/>
    <col min="3294" max="3294" width="10.7109375" style="1" customWidth="1"/>
    <col min="3295" max="3295" width="11.85546875" style="1" customWidth="1"/>
    <col min="3296" max="3296" width="9.5703125" style="1" customWidth="1"/>
    <col min="3297" max="3540" width="8.85546875" style="1"/>
    <col min="3541" max="3541" width="3.140625" style="1" customWidth="1"/>
    <col min="3542" max="3542" width="7.140625" style="1" customWidth="1"/>
    <col min="3543" max="3545" width="4.7109375" style="1" customWidth="1"/>
    <col min="3546" max="3546" width="38.7109375" style="1" customWidth="1"/>
    <col min="3547" max="3547" width="10" style="1" customWidth="1"/>
    <col min="3548" max="3548" width="9.5703125" style="1" customWidth="1"/>
    <col min="3549" max="3549" width="9.42578125" style="1" customWidth="1"/>
    <col min="3550" max="3550" width="10.7109375" style="1" customWidth="1"/>
    <col min="3551" max="3551" width="11.85546875" style="1" customWidth="1"/>
    <col min="3552" max="3552" width="9.5703125" style="1" customWidth="1"/>
    <col min="3553" max="3796" width="8.85546875" style="1"/>
    <col min="3797" max="3797" width="3.140625" style="1" customWidth="1"/>
    <col min="3798" max="3798" width="7.140625" style="1" customWidth="1"/>
    <col min="3799" max="3801" width="4.7109375" style="1" customWidth="1"/>
    <col min="3802" max="3802" width="38.7109375" style="1" customWidth="1"/>
    <col min="3803" max="3803" width="10" style="1" customWidth="1"/>
    <col min="3804" max="3804" width="9.5703125" style="1" customWidth="1"/>
    <col min="3805" max="3805" width="9.42578125" style="1" customWidth="1"/>
    <col min="3806" max="3806" width="10.7109375" style="1" customWidth="1"/>
    <col min="3807" max="3807" width="11.85546875" style="1" customWidth="1"/>
    <col min="3808" max="3808" width="9.5703125" style="1" customWidth="1"/>
    <col min="3809" max="4052" width="8.85546875" style="1"/>
    <col min="4053" max="4053" width="3.140625" style="1" customWidth="1"/>
    <col min="4054" max="4054" width="7.140625" style="1" customWidth="1"/>
    <col min="4055" max="4057" width="4.7109375" style="1" customWidth="1"/>
    <col min="4058" max="4058" width="38.7109375" style="1" customWidth="1"/>
    <col min="4059" max="4059" width="10" style="1" customWidth="1"/>
    <col min="4060" max="4060" width="9.5703125" style="1" customWidth="1"/>
    <col min="4061" max="4061" width="9.42578125" style="1" customWidth="1"/>
    <col min="4062" max="4062" width="10.7109375" style="1" customWidth="1"/>
    <col min="4063" max="4063" width="11.85546875" style="1" customWidth="1"/>
    <col min="4064" max="4064" width="9.5703125" style="1" customWidth="1"/>
    <col min="4065" max="4308" width="8.85546875" style="1"/>
    <col min="4309" max="4309" width="3.140625" style="1" customWidth="1"/>
    <col min="4310" max="4310" width="7.140625" style="1" customWidth="1"/>
    <col min="4311" max="4313" width="4.7109375" style="1" customWidth="1"/>
    <col min="4314" max="4314" width="38.7109375" style="1" customWidth="1"/>
    <col min="4315" max="4315" width="10" style="1" customWidth="1"/>
    <col min="4316" max="4316" width="9.5703125" style="1" customWidth="1"/>
    <col min="4317" max="4317" width="9.42578125" style="1" customWidth="1"/>
    <col min="4318" max="4318" width="10.7109375" style="1" customWidth="1"/>
    <col min="4319" max="4319" width="11.85546875" style="1" customWidth="1"/>
    <col min="4320" max="4320" width="9.5703125" style="1" customWidth="1"/>
    <col min="4321" max="4564" width="8.85546875" style="1"/>
    <col min="4565" max="4565" width="3.140625" style="1" customWidth="1"/>
    <col min="4566" max="4566" width="7.140625" style="1" customWidth="1"/>
    <col min="4567" max="4569" width="4.7109375" style="1" customWidth="1"/>
    <col min="4570" max="4570" width="38.7109375" style="1" customWidth="1"/>
    <col min="4571" max="4571" width="10" style="1" customWidth="1"/>
    <col min="4572" max="4572" width="9.5703125" style="1" customWidth="1"/>
    <col min="4573" max="4573" width="9.42578125" style="1" customWidth="1"/>
    <col min="4574" max="4574" width="10.7109375" style="1" customWidth="1"/>
    <col min="4575" max="4575" width="11.85546875" style="1" customWidth="1"/>
    <col min="4576" max="4576" width="9.5703125" style="1" customWidth="1"/>
    <col min="4577" max="4820" width="8.85546875" style="1"/>
    <col min="4821" max="4821" width="3.140625" style="1" customWidth="1"/>
    <col min="4822" max="4822" width="7.140625" style="1" customWidth="1"/>
    <col min="4823" max="4825" width="4.7109375" style="1" customWidth="1"/>
    <col min="4826" max="4826" width="38.7109375" style="1" customWidth="1"/>
    <col min="4827" max="4827" width="10" style="1" customWidth="1"/>
    <col min="4828" max="4828" width="9.5703125" style="1" customWidth="1"/>
    <col min="4829" max="4829" width="9.42578125" style="1" customWidth="1"/>
    <col min="4830" max="4830" width="10.7109375" style="1" customWidth="1"/>
    <col min="4831" max="4831" width="11.85546875" style="1" customWidth="1"/>
    <col min="4832" max="4832" width="9.5703125" style="1" customWidth="1"/>
    <col min="4833" max="5076" width="8.85546875" style="1"/>
    <col min="5077" max="5077" width="3.140625" style="1" customWidth="1"/>
    <col min="5078" max="5078" width="7.140625" style="1" customWidth="1"/>
    <col min="5079" max="5081" width="4.7109375" style="1" customWidth="1"/>
    <col min="5082" max="5082" width="38.7109375" style="1" customWidth="1"/>
    <col min="5083" max="5083" width="10" style="1" customWidth="1"/>
    <col min="5084" max="5084" width="9.5703125" style="1" customWidth="1"/>
    <col min="5085" max="5085" width="9.42578125" style="1" customWidth="1"/>
    <col min="5086" max="5086" width="10.7109375" style="1" customWidth="1"/>
    <col min="5087" max="5087" width="11.85546875" style="1" customWidth="1"/>
    <col min="5088" max="5088" width="9.5703125" style="1" customWidth="1"/>
    <col min="5089" max="5332" width="8.85546875" style="1"/>
    <col min="5333" max="5333" width="3.140625" style="1" customWidth="1"/>
    <col min="5334" max="5334" width="7.140625" style="1" customWidth="1"/>
    <col min="5335" max="5337" width="4.7109375" style="1" customWidth="1"/>
    <col min="5338" max="5338" width="38.7109375" style="1" customWidth="1"/>
    <col min="5339" max="5339" width="10" style="1" customWidth="1"/>
    <col min="5340" max="5340" width="9.5703125" style="1" customWidth="1"/>
    <col min="5341" max="5341" width="9.42578125" style="1" customWidth="1"/>
    <col min="5342" max="5342" width="10.7109375" style="1" customWidth="1"/>
    <col min="5343" max="5343" width="11.85546875" style="1" customWidth="1"/>
    <col min="5344" max="5344" width="9.5703125" style="1" customWidth="1"/>
    <col min="5345" max="5588" width="8.85546875" style="1"/>
    <col min="5589" max="5589" width="3.140625" style="1" customWidth="1"/>
    <col min="5590" max="5590" width="7.140625" style="1" customWidth="1"/>
    <col min="5591" max="5593" width="4.7109375" style="1" customWidth="1"/>
    <col min="5594" max="5594" width="38.7109375" style="1" customWidth="1"/>
    <col min="5595" max="5595" width="10" style="1" customWidth="1"/>
    <col min="5596" max="5596" width="9.5703125" style="1" customWidth="1"/>
    <col min="5597" max="5597" width="9.42578125" style="1" customWidth="1"/>
    <col min="5598" max="5598" width="10.7109375" style="1" customWidth="1"/>
    <col min="5599" max="5599" width="11.85546875" style="1" customWidth="1"/>
    <col min="5600" max="5600" width="9.5703125" style="1" customWidth="1"/>
    <col min="5601" max="5844" width="8.85546875" style="1"/>
    <col min="5845" max="5845" width="3.140625" style="1" customWidth="1"/>
    <col min="5846" max="5846" width="7.140625" style="1" customWidth="1"/>
    <col min="5847" max="5849" width="4.7109375" style="1" customWidth="1"/>
    <col min="5850" max="5850" width="38.7109375" style="1" customWidth="1"/>
    <col min="5851" max="5851" width="10" style="1" customWidth="1"/>
    <col min="5852" max="5852" width="9.5703125" style="1" customWidth="1"/>
    <col min="5853" max="5853" width="9.42578125" style="1" customWidth="1"/>
    <col min="5854" max="5854" width="10.7109375" style="1" customWidth="1"/>
    <col min="5855" max="5855" width="11.85546875" style="1" customWidth="1"/>
    <col min="5856" max="5856" width="9.5703125" style="1" customWidth="1"/>
    <col min="5857" max="6100" width="8.85546875" style="1"/>
    <col min="6101" max="6101" width="3.140625" style="1" customWidth="1"/>
    <col min="6102" max="6102" width="7.140625" style="1" customWidth="1"/>
    <col min="6103" max="6105" width="4.7109375" style="1" customWidth="1"/>
    <col min="6106" max="6106" width="38.7109375" style="1" customWidth="1"/>
    <col min="6107" max="6107" width="10" style="1" customWidth="1"/>
    <col min="6108" max="6108" width="9.5703125" style="1" customWidth="1"/>
    <col min="6109" max="6109" width="9.42578125" style="1" customWidth="1"/>
    <col min="6110" max="6110" width="10.7109375" style="1" customWidth="1"/>
    <col min="6111" max="6111" width="11.85546875" style="1" customWidth="1"/>
    <col min="6112" max="6112" width="9.5703125" style="1" customWidth="1"/>
    <col min="6113" max="6356" width="8.85546875" style="1"/>
    <col min="6357" max="6357" width="3.140625" style="1" customWidth="1"/>
    <col min="6358" max="6358" width="7.140625" style="1" customWidth="1"/>
    <col min="6359" max="6361" width="4.7109375" style="1" customWidth="1"/>
    <col min="6362" max="6362" width="38.7109375" style="1" customWidth="1"/>
    <col min="6363" max="6363" width="10" style="1" customWidth="1"/>
    <col min="6364" max="6364" width="9.5703125" style="1" customWidth="1"/>
    <col min="6365" max="6365" width="9.42578125" style="1" customWidth="1"/>
    <col min="6366" max="6366" width="10.7109375" style="1" customWidth="1"/>
    <col min="6367" max="6367" width="11.85546875" style="1" customWidth="1"/>
    <col min="6368" max="6368" width="9.5703125" style="1" customWidth="1"/>
    <col min="6369" max="6612" width="8.85546875" style="1"/>
    <col min="6613" max="6613" width="3.140625" style="1" customWidth="1"/>
    <col min="6614" max="6614" width="7.140625" style="1" customWidth="1"/>
    <col min="6615" max="6617" width="4.7109375" style="1" customWidth="1"/>
    <col min="6618" max="6618" width="38.7109375" style="1" customWidth="1"/>
    <col min="6619" max="6619" width="10" style="1" customWidth="1"/>
    <col min="6620" max="6620" width="9.5703125" style="1" customWidth="1"/>
    <col min="6621" max="6621" width="9.42578125" style="1" customWidth="1"/>
    <col min="6622" max="6622" width="10.7109375" style="1" customWidth="1"/>
    <col min="6623" max="6623" width="11.85546875" style="1" customWidth="1"/>
    <col min="6624" max="6624" width="9.5703125" style="1" customWidth="1"/>
    <col min="6625" max="6868" width="8.85546875" style="1"/>
    <col min="6869" max="6869" width="3.140625" style="1" customWidth="1"/>
    <col min="6870" max="6870" width="7.140625" style="1" customWidth="1"/>
    <col min="6871" max="6873" width="4.7109375" style="1" customWidth="1"/>
    <col min="6874" max="6874" width="38.7109375" style="1" customWidth="1"/>
    <col min="6875" max="6875" width="10" style="1" customWidth="1"/>
    <col min="6876" max="6876" width="9.5703125" style="1" customWidth="1"/>
    <col min="6877" max="6877" width="9.42578125" style="1" customWidth="1"/>
    <col min="6878" max="6878" width="10.7109375" style="1" customWidth="1"/>
    <col min="6879" max="6879" width="11.85546875" style="1" customWidth="1"/>
    <col min="6880" max="6880" width="9.5703125" style="1" customWidth="1"/>
    <col min="6881" max="7124" width="8.85546875" style="1"/>
    <col min="7125" max="7125" width="3.140625" style="1" customWidth="1"/>
    <col min="7126" max="7126" width="7.140625" style="1" customWidth="1"/>
    <col min="7127" max="7129" width="4.7109375" style="1" customWidth="1"/>
    <col min="7130" max="7130" width="38.7109375" style="1" customWidth="1"/>
    <col min="7131" max="7131" width="10" style="1" customWidth="1"/>
    <col min="7132" max="7132" width="9.5703125" style="1" customWidth="1"/>
    <col min="7133" max="7133" width="9.42578125" style="1" customWidth="1"/>
    <col min="7134" max="7134" width="10.7109375" style="1" customWidth="1"/>
    <col min="7135" max="7135" width="11.85546875" style="1" customWidth="1"/>
    <col min="7136" max="7136" width="9.5703125" style="1" customWidth="1"/>
    <col min="7137" max="7380" width="8.85546875" style="1"/>
    <col min="7381" max="7381" width="3.140625" style="1" customWidth="1"/>
    <col min="7382" max="7382" width="7.140625" style="1" customWidth="1"/>
    <col min="7383" max="7385" width="4.7109375" style="1" customWidth="1"/>
    <col min="7386" max="7386" width="38.7109375" style="1" customWidth="1"/>
    <col min="7387" max="7387" width="10" style="1" customWidth="1"/>
    <col min="7388" max="7388" width="9.5703125" style="1" customWidth="1"/>
    <col min="7389" max="7389" width="9.42578125" style="1" customWidth="1"/>
    <col min="7390" max="7390" width="10.7109375" style="1" customWidth="1"/>
    <col min="7391" max="7391" width="11.85546875" style="1" customWidth="1"/>
    <col min="7392" max="7392" width="9.5703125" style="1" customWidth="1"/>
    <col min="7393" max="7636" width="8.85546875" style="1"/>
    <col min="7637" max="7637" width="3.140625" style="1" customWidth="1"/>
    <col min="7638" max="7638" width="7.140625" style="1" customWidth="1"/>
    <col min="7639" max="7641" width="4.7109375" style="1" customWidth="1"/>
    <col min="7642" max="7642" width="38.7109375" style="1" customWidth="1"/>
    <col min="7643" max="7643" width="10" style="1" customWidth="1"/>
    <col min="7644" max="7644" width="9.5703125" style="1" customWidth="1"/>
    <col min="7645" max="7645" width="9.42578125" style="1" customWidth="1"/>
    <col min="7646" max="7646" width="10.7109375" style="1" customWidth="1"/>
    <col min="7647" max="7647" width="11.85546875" style="1" customWidth="1"/>
    <col min="7648" max="7648" width="9.5703125" style="1" customWidth="1"/>
    <col min="7649" max="7892" width="8.85546875" style="1"/>
    <col min="7893" max="7893" width="3.140625" style="1" customWidth="1"/>
    <col min="7894" max="7894" width="7.140625" style="1" customWidth="1"/>
    <col min="7895" max="7897" width="4.7109375" style="1" customWidth="1"/>
    <col min="7898" max="7898" width="38.7109375" style="1" customWidth="1"/>
    <col min="7899" max="7899" width="10" style="1" customWidth="1"/>
    <col min="7900" max="7900" width="9.5703125" style="1" customWidth="1"/>
    <col min="7901" max="7901" width="9.42578125" style="1" customWidth="1"/>
    <col min="7902" max="7902" width="10.7109375" style="1" customWidth="1"/>
    <col min="7903" max="7903" width="11.85546875" style="1" customWidth="1"/>
    <col min="7904" max="7904" width="9.5703125" style="1" customWidth="1"/>
    <col min="7905" max="8148" width="8.85546875" style="1"/>
    <col min="8149" max="8149" width="3.140625" style="1" customWidth="1"/>
    <col min="8150" max="8150" width="7.140625" style="1" customWidth="1"/>
    <col min="8151" max="8153" width="4.7109375" style="1" customWidth="1"/>
    <col min="8154" max="8154" width="38.7109375" style="1" customWidth="1"/>
    <col min="8155" max="8155" width="10" style="1" customWidth="1"/>
    <col min="8156" max="8156" width="9.5703125" style="1" customWidth="1"/>
    <col min="8157" max="8157" width="9.42578125" style="1" customWidth="1"/>
    <col min="8158" max="8158" width="10.7109375" style="1" customWidth="1"/>
    <col min="8159" max="8159" width="11.85546875" style="1" customWidth="1"/>
    <col min="8160" max="8160" width="9.5703125" style="1" customWidth="1"/>
    <col min="8161" max="8404" width="8.85546875" style="1"/>
    <col min="8405" max="8405" width="3.140625" style="1" customWidth="1"/>
    <col min="8406" max="8406" width="7.140625" style="1" customWidth="1"/>
    <col min="8407" max="8409" width="4.7109375" style="1" customWidth="1"/>
    <col min="8410" max="8410" width="38.7109375" style="1" customWidth="1"/>
    <col min="8411" max="8411" width="10" style="1" customWidth="1"/>
    <col min="8412" max="8412" width="9.5703125" style="1" customWidth="1"/>
    <col min="8413" max="8413" width="9.42578125" style="1" customWidth="1"/>
    <col min="8414" max="8414" width="10.7109375" style="1" customWidth="1"/>
    <col min="8415" max="8415" width="11.85546875" style="1" customWidth="1"/>
    <col min="8416" max="8416" width="9.5703125" style="1" customWidth="1"/>
    <col min="8417" max="8660" width="8.85546875" style="1"/>
    <col min="8661" max="8661" width="3.140625" style="1" customWidth="1"/>
    <col min="8662" max="8662" width="7.140625" style="1" customWidth="1"/>
    <col min="8663" max="8665" width="4.7109375" style="1" customWidth="1"/>
    <col min="8666" max="8666" width="38.7109375" style="1" customWidth="1"/>
    <col min="8667" max="8667" width="10" style="1" customWidth="1"/>
    <col min="8668" max="8668" width="9.5703125" style="1" customWidth="1"/>
    <col min="8669" max="8669" width="9.42578125" style="1" customWidth="1"/>
    <col min="8670" max="8670" width="10.7109375" style="1" customWidth="1"/>
    <col min="8671" max="8671" width="11.85546875" style="1" customWidth="1"/>
    <col min="8672" max="8672" width="9.5703125" style="1" customWidth="1"/>
    <col min="8673" max="8916" width="8.85546875" style="1"/>
    <col min="8917" max="8917" width="3.140625" style="1" customWidth="1"/>
    <col min="8918" max="8918" width="7.140625" style="1" customWidth="1"/>
    <col min="8919" max="8921" width="4.7109375" style="1" customWidth="1"/>
    <col min="8922" max="8922" width="38.7109375" style="1" customWidth="1"/>
    <col min="8923" max="8923" width="10" style="1" customWidth="1"/>
    <col min="8924" max="8924" width="9.5703125" style="1" customWidth="1"/>
    <col min="8925" max="8925" width="9.42578125" style="1" customWidth="1"/>
    <col min="8926" max="8926" width="10.7109375" style="1" customWidth="1"/>
    <col min="8927" max="8927" width="11.85546875" style="1" customWidth="1"/>
    <col min="8928" max="8928" width="9.5703125" style="1" customWidth="1"/>
    <col min="8929" max="9172" width="8.85546875" style="1"/>
    <col min="9173" max="9173" width="3.140625" style="1" customWidth="1"/>
    <col min="9174" max="9174" width="7.140625" style="1" customWidth="1"/>
    <col min="9175" max="9177" width="4.7109375" style="1" customWidth="1"/>
    <col min="9178" max="9178" width="38.7109375" style="1" customWidth="1"/>
    <col min="9179" max="9179" width="10" style="1" customWidth="1"/>
    <col min="9180" max="9180" width="9.5703125" style="1" customWidth="1"/>
    <col min="9181" max="9181" width="9.42578125" style="1" customWidth="1"/>
    <col min="9182" max="9182" width="10.7109375" style="1" customWidth="1"/>
    <col min="9183" max="9183" width="11.85546875" style="1" customWidth="1"/>
    <col min="9184" max="9184" width="9.5703125" style="1" customWidth="1"/>
    <col min="9185" max="9428" width="8.85546875" style="1"/>
    <col min="9429" max="9429" width="3.140625" style="1" customWidth="1"/>
    <col min="9430" max="9430" width="7.140625" style="1" customWidth="1"/>
    <col min="9431" max="9433" width="4.7109375" style="1" customWidth="1"/>
    <col min="9434" max="9434" width="38.7109375" style="1" customWidth="1"/>
    <col min="9435" max="9435" width="10" style="1" customWidth="1"/>
    <col min="9436" max="9436" width="9.5703125" style="1" customWidth="1"/>
    <col min="9437" max="9437" width="9.42578125" style="1" customWidth="1"/>
    <col min="9438" max="9438" width="10.7109375" style="1" customWidth="1"/>
    <col min="9439" max="9439" width="11.85546875" style="1" customWidth="1"/>
    <col min="9440" max="9440" width="9.5703125" style="1" customWidth="1"/>
    <col min="9441" max="9684" width="8.85546875" style="1"/>
    <col min="9685" max="9685" width="3.140625" style="1" customWidth="1"/>
    <col min="9686" max="9686" width="7.140625" style="1" customWidth="1"/>
    <col min="9687" max="9689" width="4.7109375" style="1" customWidth="1"/>
    <col min="9690" max="9690" width="38.7109375" style="1" customWidth="1"/>
    <col min="9691" max="9691" width="10" style="1" customWidth="1"/>
    <col min="9692" max="9692" width="9.5703125" style="1" customWidth="1"/>
    <col min="9693" max="9693" width="9.42578125" style="1" customWidth="1"/>
    <col min="9694" max="9694" width="10.7109375" style="1" customWidth="1"/>
    <col min="9695" max="9695" width="11.85546875" style="1" customWidth="1"/>
    <col min="9696" max="9696" width="9.5703125" style="1" customWidth="1"/>
    <col min="9697" max="9940" width="8.85546875" style="1"/>
    <col min="9941" max="9941" width="3.140625" style="1" customWidth="1"/>
    <col min="9942" max="9942" width="7.140625" style="1" customWidth="1"/>
    <col min="9943" max="9945" width="4.7109375" style="1" customWidth="1"/>
    <col min="9946" max="9946" width="38.7109375" style="1" customWidth="1"/>
    <col min="9947" max="9947" width="10" style="1" customWidth="1"/>
    <col min="9948" max="9948" width="9.5703125" style="1" customWidth="1"/>
    <col min="9949" max="9949" width="9.42578125" style="1" customWidth="1"/>
    <col min="9950" max="9950" width="10.7109375" style="1" customWidth="1"/>
    <col min="9951" max="9951" width="11.85546875" style="1" customWidth="1"/>
    <col min="9952" max="9952" width="9.5703125" style="1" customWidth="1"/>
    <col min="9953" max="10196" width="8.85546875" style="1"/>
    <col min="10197" max="10197" width="3.140625" style="1" customWidth="1"/>
    <col min="10198" max="10198" width="7.140625" style="1" customWidth="1"/>
    <col min="10199" max="10201" width="4.7109375" style="1" customWidth="1"/>
    <col min="10202" max="10202" width="38.7109375" style="1" customWidth="1"/>
    <col min="10203" max="10203" width="10" style="1" customWidth="1"/>
    <col min="10204" max="10204" width="9.5703125" style="1" customWidth="1"/>
    <col min="10205" max="10205" width="9.42578125" style="1" customWidth="1"/>
    <col min="10206" max="10206" width="10.7109375" style="1" customWidth="1"/>
    <col min="10207" max="10207" width="11.85546875" style="1" customWidth="1"/>
    <col min="10208" max="10208" width="9.5703125" style="1" customWidth="1"/>
    <col min="10209" max="10452" width="8.85546875" style="1"/>
    <col min="10453" max="10453" width="3.140625" style="1" customWidth="1"/>
    <col min="10454" max="10454" width="7.140625" style="1" customWidth="1"/>
    <col min="10455" max="10457" width="4.7109375" style="1" customWidth="1"/>
    <col min="10458" max="10458" width="38.7109375" style="1" customWidth="1"/>
    <col min="10459" max="10459" width="10" style="1" customWidth="1"/>
    <col min="10460" max="10460" width="9.5703125" style="1" customWidth="1"/>
    <col min="10461" max="10461" width="9.42578125" style="1" customWidth="1"/>
    <col min="10462" max="10462" width="10.7109375" style="1" customWidth="1"/>
    <col min="10463" max="10463" width="11.85546875" style="1" customWidth="1"/>
    <col min="10464" max="10464" width="9.5703125" style="1" customWidth="1"/>
    <col min="10465" max="10708" width="8.85546875" style="1"/>
    <col min="10709" max="10709" width="3.140625" style="1" customWidth="1"/>
    <col min="10710" max="10710" width="7.140625" style="1" customWidth="1"/>
    <col min="10711" max="10713" width="4.7109375" style="1" customWidth="1"/>
    <col min="10714" max="10714" width="38.7109375" style="1" customWidth="1"/>
    <col min="10715" max="10715" width="10" style="1" customWidth="1"/>
    <col min="10716" max="10716" width="9.5703125" style="1" customWidth="1"/>
    <col min="10717" max="10717" width="9.42578125" style="1" customWidth="1"/>
    <col min="10718" max="10718" width="10.7109375" style="1" customWidth="1"/>
    <col min="10719" max="10719" width="11.85546875" style="1" customWidth="1"/>
    <col min="10720" max="10720" width="9.5703125" style="1" customWidth="1"/>
    <col min="10721" max="10964" width="8.85546875" style="1"/>
    <col min="10965" max="10965" width="3.140625" style="1" customWidth="1"/>
    <col min="10966" max="10966" width="7.140625" style="1" customWidth="1"/>
    <col min="10967" max="10969" width="4.7109375" style="1" customWidth="1"/>
    <col min="10970" max="10970" width="38.7109375" style="1" customWidth="1"/>
    <col min="10971" max="10971" width="10" style="1" customWidth="1"/>
    <col min="10972" max="10972" width="9.5703125" style="1" customWidth="1"/>
    <col min="10973" max="10973" width="9.42578125" style="1" customWidth="1"/>
    <col min="10974" max="10974" width="10.7109375" style="1" customWidth="1"/>
    <col min="10975" max="10975" width="11.85546875" style="1" customWidth="1"/>
    <col min="10976" max="10976" width="9.5703125" style="1" customWidth="1"/>
    <col min="10977" max="11220" width="8.85546875" style="1"/>
    <col min="11221" max="11221" width="3.140625" style="1" customWidth="1"/>
    <col min="11222" max="11222" width="7.140625" style="1" customWidth="1"/>
    <col min="11223" max="11225" width="4.7109375" style="1" customWidth="1"/>
    <col min="11226" max="11226" width="38.7109375" style="1" customWidth="1"/>
    <col min="11227" max="11227" width="10" style="1" customWidth="1"/>
    <col min="11228" max="11228" width="9.5703125" style="1" customWidth="1"/>
    <col min="11229" max="11229" width="9.42578125" style="1" customWidth="1"/>
    <col min="11230" max="11230" width="10.7109375" style="1" customWidth="1"/>
    <col min="11231" max="11231" width="11.85546875" style="1" customWidth="1"/>
    <col min="11232" max="11232" width="9.5703125" style="1" customWidth="1"/>
    <col min="11233" max="11476" width="8.85546875" style="1"/>
    <col min="11477" max="11477" width="3.140625" style="1" customWidth="1"/>
    <col min="11478" max="11478" width="7.140625" style="1" customWidth="1"/>
    <col min="11479" max="11481" width="4.7109375" style="1" customWidth="1"/>
    <col min="11482" max="11482" width="38.7109375" style="1" customWidth="1"/>
    <col min="11483" max="11483" width="10" style="1" customWidth="1"/>
    <col min="11484" max="11484" width="9.5703125" style="1" customWidth="1"/>
    <col min="11485" max="11485" width="9.42578125" style="1" customWidth="1"/>
    <col min="11486" max="11486" width="10.7109375" style="1" customWidth="1"/>
    <col min="11487" max="11487" width="11.85546875" style="1" customWidth="1"/>
    <col min="11488" max="11488" width="9.5703125" style="1" customWidth="1"/>
    <col min="11489" max="11732" width="8.85546875" style="1"/>
    <col min="11733" max="11733" width="3.140625" style="1" customWidth="1"/>
    <col min="11734" max="11734" width="7.140625" style="1" customWidth="1"/>
    <col min="11735" max="11737" width="4.7109375" style="1" customWidth="1"/>
    <col min="11738" max="11738" width="38.7109375" style="1" customWidth="1"/>
    <col min="11739" max="11739" width="10" style="1" customWidth="1"/>
    <col min="11740" max="11740" width="9.5703125" style="1" customWidth="1"/>
    <col min="11741" max="11741" width="9.42578125" style="1" customWidth="1"/>
    <col min="11742" max="11742" width="10.7109375" style="1" customWidth="1"/>
    <col min="11743" max="11743" width="11.85546875" style="1" customWidth="1"/>
    <col min="11744" max="11744" width="9.5703125" style="1" customWidth="1"/>
    <col min="11745" max="11988" width="8.85546875" style="1"/>
    <col min="11989" max="11989" width="3.140625" style="1" customWidth="1"/>
    <col min="11990" max="11990" width="7.140625" style="1" customWidth="1"/>
    <col min="11991" max="11993" width="4.7109375" style="1" customWidth="1"/>
    <col min="11994" max="11994" width="38.7109375" style="1" customWidth="1"/>
    <col min="11995" max="11995" width="10" style="1" customWidth="1"/>
    <col min="11996" max="11996" width="9.5703125" style="1" customWidth="1"/>
    <col min="11997" max="11997" width="9.42578125" style="1" customWidth="1"/>
    <col min="11998" max="11998" width="10.7109375" style="1" customWidth="1"/>
    <col min="11999" max="11999" width="11.85546875" style="1" customWidth="1"/>
    <col min="12000" max="12000" width="9.5703125" style="1" customWidth="1"/>
    <col min="12001" max="12244" width="8.85546875" style="1"/>
    <col min="12245" max="12245" width="3.140625" style="1" customWidth="1"/>
    <col min="12246" max="12246" width="7.140625" style="1" customWidth="1"/>
    <col min="12247" max="12249" width="4.7109375" style="1" customWidth="1"/>
    <col min="12250" max="12250" width="38.7109375" style="1" customWidth="1"/>
    <col min="12251" max="12251" width="10" style="1" customWidth="1"/>
    <col min="12252" max="12252" width="9.5703125" style="1" customWidth="1"/>
    <col min="12253" max="12253" width="9.42578125" style="1" customWidth="1"/>
    <col min="12254" max="12254" width="10.7109375" style="1" customWidth="1"/>
    <col min="12255" max="12255" width="11.85546875" style="1" customWidth="1"/>
    <col min="12256" max="12256" width="9.5703125" style="1" customWidth="1"/>
    <col min="12257" max="12500" width="8.85546875" style="1"/>
    <col min="12501" max="12501" width="3.140625" style="1" customWidth="1"/>
    <col min="12502" max="12502" width="7.140625" style="1" customWidth="1"/>
    <col min="12503" max="12505" width="4.7109375" style="1" customWidth="1"/>
    <col min="12506" max="12506" width="38.7109375" style="1" customWidth="1"/>
    <col min="12507" max="12507" width="10" style="1" customWidth="1"/>
    <col min="12508" max="12508" width="9.5703125" style="1" customWidth="1"/>
    <col min="12509" max="12509" width="9.42578125" style="1" customWidth="1"/>
    <col min="12510" max="12510" width="10.7109375" style="1" customWidth="1"/>
    <col min="12511" max="12511" width="11.85546875" style="1" customWidth="1"/>
    <col min="12512" max="12512" width="9.5703125" style="1" customWidth="1"/>
    <col min="12513" max="12756" width="8.85546875" style="1"/>
    <col min="12757" max="12757" width="3.140625" style="1" customWidth="1"/>
    <col min="12758" max="12758" width="7.140625" style="1" customWidth="1"/>
    <col min="12759" max="12761" width="4.7109375" style="1" customWidth="1"/>
    <col min="12762" max="12762" width="38.7109375" style="1" customWidth="1"/>
    <col min="12763" max="12763" width="10" style="1" customWidth="1"/>
    <col min="12764" max="12764" width="9.5703125" style="1" customWidth="1"/>
    <col min="12765" max="12765" width="9.42578125" style="1" customWidth="1"/>
    <col min="12766" max="12766" width="10.7109375" style="1" customWidth="1"/>
    <col min="12767" max="12767" width="11.85546875" style="1" customWidth="1"/>
    <col min="12768" max="12768" width="9.5703125" style="1" customWidth="1"/>
    <col min="12769" max="13012" width="8.85546875" style="1"/>
    <col min="13013" max="13013" width="3.140625" style="1" customWidth="1"/>
    <col min="13014" max="13014" width="7.140625" style="1" customWidth="1"/>
    <col min="13015" max="13017" width="4.7109375" style="1" customWidth="1"/>
    <col min="13018" max="13018" width="38.7109375" style="1" customWidth="1"/>
    <col min="13019" max="13019" width="10" style="1" customWidth="1"/>
    <col min="13020" max="13020" width="9.5703125" style="1" customWidth="1"/>
    <col min="13021" max="13021" width="9.42578125" style="1" customWidth="1"/>
    <col min="13022" max="13022" width="10.7109375" style="1" customWidth="1"/>
    <col min="13023" max="13023" width="11.85546875" style="1" customWidth="1"/>
    <col min="13024" max="13024" width="9.5703125" style="1" customWidth="1"/>
    <col min="13025" max="13268" width="8.85546875" style="1"/>
    <col min="13269" max="13269" width="3.140625" style="1" customWidth="1"/>
    <col min="13270" max="13270" width="7.140625" style="1" customWidth="1"/>
    <col min="13271" max="13273" width="4.7109375" style="1" customWidth="1"/>
    <col min="13274" max="13274" width="38.7109375" style="1" customWidth="1"/>
    <col min="13275" max="13275" width="10" style="1" customWidth="1"/>
    <col min="13276" max="13276" width="9.5703125" style="1" customWidth="1"/>
    <col min="13277" max="13277" width="9.42578125" style="1" customWidth="1"/>
    <col min="13278" max="13278" width="10.7109375" style="1" customWidth="1"/>
    <col min="13279" max="13279" width="11.85546875" style="1" customWidth="1"/>
    <col min="13280" max="13280" width="9.5703125" style="1" customWidth="1"/>
    <col min="13281" max="13524" width="8.85546875" style="1"/>
    <col min="13525" max="13525" width="3.140625" style="1" customWidth="1"/>
    <col min="13526" max="13526" width="7.140625" style="1" customWidth="1"/>
    <col min="13527" max="13529" width="4.7109375" style="1" customWidth="1"/>
    <col min="13530" max="13530" width="38.7109375" style="1" customWidth="1"/>
    <col min="13531" max="13531" width="10" style="1" customWidth="1"/>
    <col min="13532" max="13532" width="9.5703125" style="1" customWidth="1"/>
    <col min="13533" max="13533" width="9.42578125" style="1" customWidth="1"/>
    <col min="13534" max="13534" width="10.7109375" style="1" customWidth="1"/>
    <col min="13535" max="13535" width="11.85546875" style="1" customWidth="1"/>
    <col min="13536" max="13536" width="9.5703125" style="1" customWidth="1"/>
    <col min="13537" max="13780" width="8.85546875" style="1"/>
    <col min="13781" max="13781" width="3.140625" style="1" customWidth="1"/>
    <col min="13782" max="13782" width="7.140625" style="1" customWidth="1"/>
    <col min="13783" max="13785" width="4.7109375" style="1" customWidth="1"/>
    <col min="13786" max="13786" width="38.7109375" style="1" customWidth="1"/>
    <col min="13787" max="13787" width="10" style="1" customWidth="1"/>
    <col min="13788" max="13788" width="9.5703125" style="1" customWidth="1"/>
    <col min="13789" max="13789" width="9.42578125" style="1" customWidth="1"/>
    <col min="13790" max="13790" width="10.7109375" style="1" customWidth="1"/>
    <col min="13791" max="13791" width="11.85546875" style="1" customWidth="1"/>
    <col min="13792" max="13792" width="9.5703125" style="1" customWidth="1"/>
    <col min="13793" max="14036" width="8.85546875" style="1"/>
    <col min="14037" max="14037" width="3.140625" style="1" customWidth="1"/>
    <col min="14038" max="14038" width="7.140625" style="1" customWidth="1"/>
    <col min="14039" max="14041" width="4.7109375" style="1" customWidth="1"/>
    <col min="14042" max="14042" width="38.7109375" style="1" customWidth="1"/>
    <col min="14043" max="14043" width="10" style="1" customWidth="1"/>
    <col min="14044" max="14044" width="9.5703125" style="1" customWidth="1"/>
    <col min="14045" max="14045" width="9.42578125" style="1" customWidth="1"/>
    <col min="14046" max="14046" width="10.7109375" style="1" customWidth="1"/>
    <col min="14047" max="14047" width="11.85546875" style="1" customWidth="1"/>
    <col min="14048" max="14048" width="9.5703125" style="1" customWidth="1"/>
    <col min="14049" max="14292" width="8.85546875" style="1"/>
    <col min="14293" max="14293" width="3.140625" style="1" customWidth="1"/>
    <col min="14294" max="14294" width="7.140625" style="1" customWidth="1"/>
    <col min="14295" max="14297" width="4.7109375" style="1" customWidth="1"/>
    <col min="14298" max="14298" width="38.7109375" style="1" customWidth="1"/>
    <col min="14299" max="14299" width="10" style="1" customWidth="1"/>
    <col min="14300" max="14300" width="9.5703125" style="1" customWidth="1"/>
    <col min="14301" max="14301" width="9.42578125" style="1" customWidth="1"/>
    <col min="14302" max="14302" width="10.7109375" style="1" customWidth="1"/>
    <col min="14303" max="14303" width="11.85546875" style="1" customWidth="1"/>
    <col min="14304" max="14304" width="9.5703125" style="1" customWidth="1"/>
    <col min="14305" max="14548" width="8.85546875" style="1"/>
    <col min="14549" max="14549" width="3.140625" style="1" customWidth="1"/>
    <col min="14550" max="14550" width="7.140625" style="1" customWidth="1"/>
    <col min="14551" max="14553" width="4.7109375" style="1" customWidth="1"/>
    <col min="14554" max="14554" width="38.7109375" style="1" customWidth="1"/>
    <col min="14555" max="14555" width="10" style="1" customWidth="1"/>
    <col min="14556" max="14556" width="9.5703125" style="1" customWidth="1"/>
    <col min="14557" max="14557" width="9.42578125" style="1" customWidth="1"/>
    <col min="14558" max="14558" width="10.7109375" style="1" customWidth="1"/>
    <col min="14559" max="14559" width="11.85546875" style="1" customWidth="1"/>
    <col min="14560" max="14560" width="9.5703125" style="1" customWidth="1"/>
    <col min="14561" max="14804" width="8.85546875" style="1"/>
    <col min="14805" max="14805" width="3.140625" style="1" customWidth="1"/>
    <col min="14806" max="14806" width="7.140625" style="1" customWidth="1"/>
    <col min="14807" max="14809" width="4.7109375" style="1" customWidth="1"/>
    <col min="14810" max="14810" width="38.7109375" style="1" customWidth="1"/>
    <col min="14811" max="14811" width="10" style="1" customWidth="1"/>
    <col min="14812" max="14812" width="9.5703125" style="1" customWidth="1"/>
    <col min="14813" max="14813" width="9.42578125" style="1" customWidth="1"/>
    <col min="14814" max="14814" width="10.7109375" style="1" customWidth="1"/>
    <col min="14815" max="14815" width="11.85546875" style="1" customWidth="1"/>
    <col min="14816" max="14816" width="9.5703125" style="1" customWidth="1"/>
    <col min="14817" max="15060" width="8.85546875" style="1"/>
    <col min="15061" max="15061" width="3.140625" style="1" customWidth="1"/>
    <col min="15062" max="15062" width="7.140625" style="1" customWidth="1"/>
    <col min="15063" max="15065" width="4.7109375" style="1" customWidth="1"/>
    <col min="15066" max="15066" width="38.7109375" style="1" customWidth="1"/>
    <col min="15067" max="15067" width="10" style="1" customWidth="1"/>
    <col min="15068" max="15068" width="9.5703125" style="1" customWidth="1"/>
    <col min="15069" max="15069" width="9.42578125" style="1" customWidth="1"/>
    <col min="15070" max="15070" width="10.7109375" style="1" customWidth="1"/>
    <col min="15071" max="15071" width="11.85546875" style="1" customWidth="1"/>
    <col min="15072" max="15072" width="9.5703125" style="1" customWidth="1"/>
    <col min="15073" max="15316" width="8.85546875" style="1"/>
    <col min="15317" max="15317" width="3.140625" style="1" customWidth="1"/>
    <col min="15318" max="15318" width="7.140625" style="1" customWidth="1"/>
    <col min="15319" max="15321" width="4.7109375" style="1" customWidth="1"/>
    <col min="15322" max="15322" width="38.7109375" style="1" customWidth="1"/>
    <col min="15323" max="15323" width="10" style="1" customWidth="1"/>
    <col min="15324" max="15324" width="9.5703125" style="1" customWidth="1"/>
    <col min="15325" max="15325" width="9.42578125" style="1" customWidth="1"/>
    <col min="15326" max="15326" width="10.7109375" style="1" customWidth="1"/>
    <col min="15327" max="15327" width="11.85546875" style="1" customWidth="1"/>
    <col min="15328" max="15328" width="9.5703125" style="1" customWidth="1"/>
    <col min="15329" max="15572" width="8.85546875" style="1"/>
    <col min="15573" max="15573" width="3.140625" style="1" customWidth="1"/>
    <col min="15574" max="15574" width="7.140625" style="1" customWidth="1"/>
    <col min="15575" max="15577" width="4.7109375" style="1" customWidth="1"/>
    <col min="15578" max="15578" width="38.7109375" style="1" customWidth="1"/>
    <col min="15579" max="15579" width="10" style="1" customWidth="1"/>
    <col min="15580" max="15580" width="9.5703125" style="1" customWidth="1"/>
    <col min="15581" max="15581" width="9.42578125" style="1" customWidth="1"/>
    <col min="15582" max="15582" width="10.7109375" style="1" customWidth="1"/>
    <col min="15583" max="15583" width="11.85546875" style="1" customWidth="1"/>
    <col min="15584" max="15584" width="9.5703125" style="1" customWidth="1"/>
    <col min="15585" max="15828" width="8.85546875" style="1"/>
    <col min="15829" max="15829" width="3.140625" style="1" customWidth="1"/>
    <col min="15830" max="15830" width="7.140625" style="1" customWidth="1"/>
    <col min="15831" max="15833" width="4.7109375" style="1" customWidth="1"/>
    <col min="15834" max="15834" width="38.7109375" style="1" customWidth="1"/>
    <col min="15835" max="15835" width="10" style="1" customWidth="1"/>
    <col min="15836" max="15836" width="9.5703125" style="1" customWidth="1"/>
    <col min="15837" max="15837" width="9.42578125" style="1" customWidth="1"/>
    <col min="15838" max="15838" width="10.7109375" style="1" customWidth="1"/>
    <col min="15839" max="15839" width="11.85546875" style="1" customWidth="1"/>
    <col min="15840" max="15840" width="9.5703125" style="1" customWidth="1"/>
    <col min="15841" max="16084" width="8.85546875" style="1"/>
    <col min="16085" max="16085" width="3.140625" style="1" customWidth="1"/>
    <col min="16086" max="16086" width="7.140625" style="1" customWidth="1"/>
    <col min="16087" max="16089" width="4.7109375" style="1" customWidth="1"/>
    <col min="16090" max="16090" width="38.7109375" style="1" customWidth="1"/>
    <col min="16091" max="16091" width="10" style="1" customWidth="1"/>
    <col min="16092" max="16092" width="9.5703125" style="1" customWidth="1"/>
    <col min="16093" max="16093" width="9.42578125" style="1" customWidth="1"/>
    <col min="16094" max="16094" width="10.7109375" style="1" customWidth="1"/>
    <col min="16095" max="16095" width="11.85546875" style="1" customWidth="1"/>
    <col min="16096" max="16096" width="9.5703125" style="1" customWidth="1"/>
    <col min="16097" max="16384" width="8.85546875" style="1"/>
  </cols>
  <sheetData>
    <row r="1" spans="1:14" ht="15.75" x14ac:dyDescent="0.25">
      <c r="A1" s="44"/>
      <c r="B1" s="44"/>
      <c r="C1" s="44"/>
      <c r="D1" s="44"/>
      <c r="E1" s="44"/>
      <c r="F1" s="45"/>
      <c r="G1" s="45"/>
      <c r="H1" s="17"/>
      <c r="I1" s="140" t="s">
        <v>190</v>
      </c>
      <c r="J1" s="141"/>
      <c r="K1" s="141"/>
      <c r="L1" s="141"/>
    </row>
    <row r="2" spans="1:14" ht="18" x14ac:dyDescent="0.25">
      <c r="A2" s="157" t="s">
        <v>189</v>
      </c>
      <c r="B2" s="157"/>
      <c r="C2" s="157"/>
      <c r="D2" s="157"/>
      <c r="E2" s="157"/>
      <c r="F2" s="157"/>
      <c r="G2" s="158"/>
      <c r="H2" s="158"/>
      <c r="I2" s="158"/>
      <c r="J2" s="158"/>
      <c r="K2" s="158"/>
    </row>
    <row r="3" spans="1:14" ht="15.6" x14ac:dyDescent="0.3">
      <c r="A3" s="46"/>
      <c r="B3" s="46"/>
      <c r="C3" s="46"/>
      <c r="D3" s="46"/>
      <c r="E3" s="46"/>
      <c r="F3" s="47"/>
      <c r="G3" s="47"/>
    </row>
    <row r="4" spans="1:14" ht="15.75" x14ac:dyDescent="0.25">
      <c r="A4" s="159" t="s">
        <v>16</v>
      </c>
      <c r="B4" s="159"/>
      <c r="C4" s="159"/>
      <c r="D4" s="159"/>
      <c r="E4" s="159"/>
      <c r="F4" s="159"/>
      <c r="G4" s="158"/>
      <c r="H4" s="158"/>
      <c r="I4" s="158"/>
      <c r="J4" s="158"/>
      <c r="K4" s="158"/>
      <c r="L4" s="158"/>
    </row>
    <row r="5" spans="1:14" ht="15" x14ac:dyDescent="0.25">
      <c r="A5" s="46"/>
      <c r="B5" s="46"/>
      <c r="C5" s="46"/>
      <c r="D5" s="46"/>
      <c r="E5" s="46"/>
      <c r="F5" s="46"/>
      <c r="G5" s="46"/>
    </row>
    <row r="6" spans="1:14" ht="15.75" x14ac:dyDescent="0.25">
      <c r="A6" s="159" t="s">
        <v>0</v>
      </c>
      <c r="B6" s="159"/>
      <c r="C6" s="159"/>
      <c r="D6" s="159"/>
      <c r="E6" s="159"/>
      <c r="F6" s="159"/>
      <c r="G6" s="158"/>
      <c r="H6" s="158"/>
      <c r="I6" s="158"/>
      <c r="J6" s="158"/>
      <c r="K6" s="158"/>
      <c r="L6" s="158"/>
    </row>
    <row r="7" spans="1:14" ht="13.15" x14ac:dyDescent="0.25">
      <c r="A7" s="44"/>
      <c r="B7" s="44"/>
      <c r="C7" s="44"/>
      <c r="D7" s="44"/>
      <c r="E7" s="44"/>
      <c r="F7" s="44"/>
      <c r="G7" s="44"/>
    </row>
    <row r="8" spans="1:14" ht="13.9" thickBot="1" x14ac:dyDescent="0.3">
      <c r="A8" s="48"/>
      <c r="B8" s="48"/>
      <c r="C8" s="48"/>
      <c r="D8" s="48"/>
      <c r="E8" s="48"/>
      <c r="F8" s="48"/>
      <c r="G8" s="48"/>
    </row>
    <row r="9" spans="1:14" ht="39" customHeight="1" thickBot="1" x14ac:dyDescent="0.25">
      <c r="A9" s="49" t="s">
        <v>1</v>
      </c>
      <c r="B9" s="144" t="s">
        <v>6</v>
      </c>
      <c r="C9" s="145"/>
      <c r="D9" s="50" t="s">
        <v>2</v>
      </c>
      <c r="E9" s="51" t="s">
        <v>3</v>
      </c>
      <c r="F9" s="51" t="s">
        <v>17</v>
      </c>
      <c r="G9" s="52" t="s">
        <v>14</v>
      </c>
      <c r="H9" s="52" t="s">
        <v>51</v>
      </c>
      <c r="I9" s="52" t="s">
        <v>15</v>
      </c>
      <c r="J9" s="53" t="s">
        <v>191</v>
      </c>
      <c r="K9" s="52" t="s">
        <v>15</v>
      </c>
    </row>
    <row r="10" spans="1:14" ht="33" customHeight="1" thickBot="1" x14ac:dyDescent="0.25">
      <c r="A10" s="2" t="s">
        <v>4</v>
      </c>
      <c r="B10" s="3" t="s">
        <v>5</v>
      </c>
      <c r="C10" s="4"/>
      <c r="D10" s="5" t="s">
        <v>5</v>
      </c>
      <c r="E10" s="5" t="s">
        <v>5</v>
      </c>
      <c r="F10" s="6" t="s">
        <v>18</v>
      </c>
      <c r="G10" s="7">
        <f>+G11+G366</f>
        <v>24500</v>
      </c>
      <c r="H10" s="7">
        <f>+H11+H366</f>
        <v>10632.909169999999</v>
      </c>
      <c r="I10" s="8">
        <f>+I11+I366</f>
        <v>43832.909169999999</v>
      </c>
      <c r="J10" s="8">
        <f>+J11+J366</f>
        <v>0</v>
      </c>
      <c r="K10" s="8">
        <f>+I10+J10</f>
        <v>43832.909169999999</v>
      </c>
      <c r="L10" s="17" t="s">
        <v>192</v>
      </c>
    </row>
    <row r="11" spans="1:14" ht="13.5" customHeight="1" thickBot="1" x14ac:dyDescent="0.25">
      <c r="A11" s="68" t="s">
        <v>4</v>
      </c>
      <c r="B11" s="146" t="s">
        <v>8</v>
      </c>
      <c r="C11" s="147"/>
      <c r="D11" s="147"/>
      <c r="E11" s="147"/>
      <c r="F11" s="147"/>
      <c r="G11" s="69">
        <f>+G12+G237+G292+G337</f>
        <v>4400</v>
      </c>
      <c r="H11" s="70">
        <f>+H12+H237+H292+H337</f>
        <v>2872.4677999999994</v>
      </c>
      <c r="I11" s="70">
        <f t="shared" ref="I11:I341" si="0">+G11+H11</f>
        <v>7272.4677999999994</v>
      </c>
      <c r="J11" s="72">
        <f>+J12+J237+J292+J337</f>
        <v>0</v>
      </c>
      <c r="K11" s="72">
        <f t="shared" ref="K11:K34" si="1">+I11+J11</f>
        <v>7272.4677999999994</v>
      </c>
      <c r="L11" s="17" t="s">
        <v>192</v>
      </c>
    </row>
    <row r="12" spans="1:14" ht="13.5" thickBot="1" x14ac:dyDescent="0.25">
      <c r="A12" s="73" t="s">
        <v>4</v>
      </c>
      <c r="B12" s="148" t="s">
        <v>19</v>
      </c>
      <c r="C12" s="149"/>
      <c r="D12" s="149" t="s">
        <v>5</v>
      </c>
      <c r="E12" s="149" t="s">
        <v>5</v>
      </c>
      <c r="F12" s="74" t="s">
        <v>20</v>
      </c>
      <c r="G12" s="75">
        <f>SUM(G13:G34)/2</f>
        <v>3100</v>
      </c>
      <c r="H12" s="76">
        <f>SUM(H13:H34)/2</f>
        <v>593.40740000000005</v>
      </c>
      <c r="I12" s="76">
        <f t="shared" si="0"/>
        <v>3693.4074000000001</v>
      </c>
      <c r="J12" s="76">
        <f>SUM(J13:J236)/2</f>
        <v>427.99999999999943</v>
      </c>
      <c r="K12" s="76">
        <f t="shared" si="1"/>
        <v>4121.4073999999991</v>
      </c>
      <c r="L12" s="17" t="s">
        <v>192</v>
      </c>
    </row>
    <row r="13" spans="1:14" x14ac:dyDescent="0.2">
      <c r="A13" s="54" t="s">
        <v>4</v>
      </c>
      <c r="B13" s="10" t="s">
        <v>9</v>
      </c>
      <c r="C13" s="11" t="s">
        <v>7</v>
      </c>
      <c r="D13" s="12" t="s">
        <v>5</v>
      </c>
      <c r="E13" s="13" t="s">
        <v>5</v>
      </c>
      <c r="F13" s="14" t="s">
        <v>20</v>
      </c>
      <c r="G13" s="15">
        <f>+G14</f>
        <v>3100</v>
      </c>
      <c r="H13" s="16">
        <f>+H14</f>
        <v>334.36040000000003</v>
      </c>
      <c r="I13" s="16">
        <f t="shared" si="0"/>
        <v>3434.3604</v>
      </c>
      <c r="J13" s="37">
        <f>+J14</f>
        <v>-3434.223</v>
      </c>
      <c r="K13" s="37">
        <f t="shared" si="1"/>
        <v>0.13740000000007058</v>
      </c>
      <c r="L13" s="17" t="s">
        <v>192</v>
      </c>
      <c r="M13" s="18"/>
      <c r="N13" s="1"/>
    </row>
    <row r="14" spans="1:14" ht="13.5" thickBot="1" x14ac:dyDescent="0.25">
      <c r="A14" s="55"/>
      <c r="B14" s="150"/>
      <c r="C14" s="151"/>
      <c r="D14" s="19">
        <v>3299</v>
      </c>
      <c r="E14" s="20">
        <v>5901</v>
      </c>
      <c r="F14" s="21" t="s">
        <v>10</v>
      </c>
      <c r="G14" s="22">
        <v>3100</v>
      </c>
      <c r="H14" s="23">
        <v>334.36040000000003</v>
      </c>
      <c r="I14" s="24">
        <f t="shared" si="0"/>
        <v>3434.3604</v>
      </c>
      <c r="J14" s="24">
        <v>-3434.223</v>
      </c>
      <c r="K14" s="24">
        <f t="shared" si="1"/>
        <v>0.13740000000007058</v>
      </c>
    </row>
    <row r="15" spans="1:14" ht="22.5" x14ac:dyDescent="0.2">
      <c r="A15" s="56" t="s">
        <v>4</v>
      </c>
      <c r="B15" s="13">
        <v>4010260</v>
      </c>
      <c r="C15" s="25" t="s">
        <v>7</v>
      </c>
      <c r="D15" s="13" t="s">
        <v>5</v>
      </c>
      <c r="E15" s="13" t="s">
        <v>5</v>
      </c>
      <c r="F15" s="26" t="s">
        <v>21</v>
      </c>
      <c r="G15" s="15">
        <v>0</v>
      </c>
      <c r="H15" s="16">
        <f>+H16</f>
        <v>1.6419999999999999</v>
      </c>
      <c r="I15" s="16">
        <f t="shared" si="0"/>
        <v>1.6419999999999999</v>
      </c>
      <c r="J15" s="16">
        <v>0</v>
      </c>
      <c r="K15" s="16">
        <f t="shared" si="1"/>
        <v>1.6419999999999999</v>
      </c>
    </row>
    <row r="16" spans="1:14" ht="13.5" thickBot="1" x14ac:dyDescent="0.25">
      <c r="A16" s="57"/>
      <c r="B16" s="27"/>
      <c r="C16" s="28"/>
      <c r="D16" s="27">
        <v>3299</v>
      </c>
      <c r="E16" s="29">
        <v>5909</v>
      </c>
      <c r="F16" s="30" t="s">
        <v>22</v>
      </c>
      <c r="G16" s="31">
        <v>0</v>
      </c>
      <c r="H16" s="32">
        <v>1.6419999999999999</v>
      </c>
      <c r="I16" s="24">
        <f t="shared" si="0"/>
        <v>1.6419999999999999</v>
      </c>
      <c r="J16" s="24">
        <v>0</v>
      </c>
      <c r="K16" s="24">
        <f t="shared" si="1"/>
        <v>1.6419999999999999</v>
      </c>
    </row>
    <row r="17" spans="1:11" ht="22.5" x14ac:dyDescent="0.2">
      <c r="A17" s="56" t="s">
        <v>4</v>
      </c>
      <c r="B17" s="13">
        <v>4010311</v>
      </c>
      <c r="C17" s="25">
        <v>5456</v>
      </c>
      <c r="D17" s="13" t="s">
        <v>5</v>
      </c>
      <c r="E17" s="13" t="s">
        <v>5</v>
      </c>
      <c r="F17" s="26" t="s">
        <v>23</v>
      </c>
      <c r="G17" s="15">
        <v>0</v>
      </c>
      <c r="H17" s="16">
        <v>2.8279999999999998</v>
      </c>
      <c r="I17" s="16">
        <f t="shared" si="0"/>
        <v>2.8279999999999998</v>
      </c>
      <c r="J17" s="16">
        <v>0</v>
      </c>
      <c r="K17" s="16">
        <f t="shared" si="1"/>
        <v>2.8279999999999998</v>
      </c>
    </row>
    <row r="18" spans="1:11" ht="13.5" thickBot="1" x14ac:dyDescent="0.25">
      <c r="A18" s="57"/>
      <c r="B18" s="27"/>
      <c r="C18" s="28"/>
      <c r="D18" s="27">
        <v>3299</v>
      </c>
      <c r="E18" s="29">
        <v>5909</v>
      </c>
      <c r="F18" s="30" t="s">
        <v>22</v>
      </c>
      <c r="G18" s="31">
        <v>0</v>
      </c>
      <c r="H18" s="32">
        <v>2.8279999999999998</v>
      </c>
      <c r="I18" s="24">
        <f t="shared" si="0"/>
        <v>2.8279999999999998</v>
      </c>
      <c r="J18" s="24">
        <v>0</v>
      </c>
      <c r="K18" s="24">
        <f t="shared" si="1"/>
        <v>2.8279999999999998</v>
      </c>
    </row>
    <row r="19" spans="1:11" ht="22.5" x14ac:dyDescent="0.2">
      <c r="A19" s="58" t="s">
        <v>4</v>
      </c>
      <c r="B19" s="33">
        <v>4010331</v>
      </c>
      <c r="C19" s="34">
        <v>5435</v>
      </c>
      <c r="D19" s="33" t="s">
        <v>5</v>
      </c>
      <c r="E19" s="33" t="s">
        <v>5</v>
      </c>
      <c r="F19" s="35" t="s">
        <v>24</v>
      </c>
      <c r="G19" s="36">
        <v>0</v>
      </c>
      <c r="H19" s="37">
        <v>27.577000000000002</v>
      </c>
      <c r="I19" s="16">
        <f t="shared" si="0"/>
        <v>27.577000000000002</v>
      </c>
      <c r="J19" s="16">
        <v>0</v>
      </c>
      <c r="K19" s="16">
        <f t="shared" si="1"/>
        <v>27.577000000000002</v>
      </c>
    </row>
    <row r="20" spans="1:11" ht="13.5" thickBot="1" x14ac:dyDescent="0.25">
      <c r="A20" s="59"/>
      <c r="B20" s="38"/>
      <c r="C20" s="39"/>
      <c r="D20" s="38">
        <v>3299</v>
      </c>
      <c r="E20" s="40">
        <v>5909</v>
      </c>
      <c r="F20" s="41" t="s">
        <v>22</v>
      </c>
      <c r="G20" s="22">
        <v>0</v>
      </c>
      <c r="H20" s="23">
        <v>27.577000000000002</v>
      </c>
      <c r="I20" s="24">
        <f t="shared" si="0"/>
        <v>27.577000000000002</v>
      </c>
      <c r="J20" s="24">
        <v>0</v>
      </c>
      <c r="K20" s="24">
        <f t="shared" si="1"/>
        <v>27.577000000000002</v>
      </c>
    </row>
    <row r="21" spans="1:11" ht="33.75" x14ac:dyDescent="0.2">
      <c r="A21" s="56" t="s">
        <v>4</v>
      </c>
      <c r="B21" s="13">
        <v>4010345</v>
      </c>
      <c r="C21" s="25" t="s">
        <v>7</v>
      </c>
      <c r="D21" s="13" t="s">
        <v>5</v>
      </c>
      <c r="E21" s="13" t="s">
        <v>5</v>
      </c>
      <c r="F21" s="26" t="s">
        <v>25</v>
      </c>
      <c r="G21" s="15">
        <v>0</v>
      </c>
      <c r="H21" s="16">
        <v>37</v>
      </c>
      <c r="I21" s="16">
        <f t="shared" si="0"/>
        <v>37</v>
      </c>
      <c r="J21" s="16">
        <v>0</v>
      </c>
      <c r="K21" s="16">
        <f t="shared" si="1"/>
        <v>37</v>
      </c>
    </row>
    <row r="22" spans="1:11" ht="13.5" thickBot="1" x14ac:dyDescent="0.25">
      <c r="A22" s="57"/>
      <c r="B22" s="27"/>
      <c r="C22" s="28"/>
      <c r="D22" s="27">
        <v>3299</v>
      </c>
      <c r="E22" s="27">
        <v>5222</v>
      </c>
      <c r="F22" s="30" t="s">
        <v>26</v>
      </c>
      <c r="G22" s="31">
        <v>0</v>
      </c>
      <c r="H22" s="32">
        <v>37</v>
      </c>
      <c r="I22" s="24">
        <f t="shared" si="0"/>
        <v>37</v>
      </c>
      <c r="J22" s="24">
        <v>0</v>
      </c>
      <c r="K22" s="24">
        <f t="shared" si="1"/>
        <v>37</v>
      </c>
    </row>
    <row r="23" spans="1:11" ht="22.5" x14ac:dyDescent="0.2">
      <c r="A23" s="58" t="s">
        <v>4</v>
      </c>
      <c r="B23" s="33">
        <v>4010346</v>
      </c>
      <c r="C23" s="34" t="s">
        <v>7</v>
      </c>
      <c r="D23" s="33" t="s">
        <v>5</v>
      </c>
      <c r="E23" s="33" t="s">
        <v>5</v>
      </c>
      <c r="F23" s="35" t="s">
        <v>27</v>
      </c>
      <c r="G23" s="36">
        <v>0</v>
      </c>
      <c r="H23" s="37">
        <v>47</v>
      </c>
      <c r="I23" s="16">
        <f t="shared" si="0"/>
        <v>47</v>
      </c>
      <c r="J23" s="16">
        <v>0</v>
      </c>
      <c r="K23" s="16">
        <f t="shared" si="1"/>
        <v>47</v>
      </c>
    </row>
    <row r="24" spans="1:11" ht="13.5" thickBot="1" x14ac:dyDescent="0.25">
      <c r="A24" s="59"/>
      <c r="B24" s="38"/>
      <c r="C24" s="39"/>
      <c r="D24" s="38">
        <v>3299</v>
      </c>
      <c r="E24" s="38">
        <v>5222</v>
      </c>
      <c r="F24" s="41" t="s">
        <v>26</v>
      </c>
      <c r="G24" s="22">
        <v>0</v>
      </c>
      <c r="H24" s="23">
        <v>47</v>
      </c>
      <c r="I24" s="24">
        <f t="shared" si="0"/>
        <v>47</v>
      </c>
      <c r="J24" s="24">
        <v>0</v>
      </c>
      <c r="K24" s="24">
        <f t="shared" si="1"/>
        <v>47</v>
      </c>
    </row>
    <row r="25" spans="1:11" ht="22.5" x14ac:dyDescent="0.2">
      <c r="A25" s="56" t="s">
        <v>4</v>
      </c>
      <c r="B25" s="13">
        <v>4010347</v>
      </c>
      <c r="C25" s="25" t="s">
        <v>7</v>
      </c>
      <c r="D25" s="13" t="s">
        <v>5</v>
      </c>
      <c r="E25" s="13" t="s">
        <v>5</v>
      </c>
      <c r="F25" s="26" t="s">
        <v>28</v>
      </c>
      <c r="G25" s="15">
        <v>0</v>
      </c>
      <c r="H25" s="16">
        <v>47</v>
      </c>
      <c r="I25" s="16">
        <f t="shared" si="0"/>
        <v>47</v>
      </c>
      <c r="J25" s="16">
        <v>0</v>
      </c>
      <c r="K25" s="16">
        <f t="shared" si="1"/>
        <v>47</v>
      </c>
    </row>
    <row r="26" spans="1:11" ht="13.5" thickBot="1" x14ac:dyDescent="0.25">
      <c r="A26" s="57"/>
      <c r="B26" s="27"/>
      <c r="C26" s="28"/>
      <c r="D26" s="27">
        <v>3299</v>
      </c>
      <c r="E26" s="27">
        <v>5222</v>
      </c>
      <c r="F26" s="30" t="s">
        <v>26</v>
      </c>
      <c r="G26" s="31">
        <v>0</v>
      </c>
      <c r="H26" s="32">
        <v>47</v>
      </c>
      <c r="I26" s="24">
        <f t="shared" si="0"/>
        <v>47</v>
      </c>
      <c r="J26" s="24">
        <v>0</v>
      </c>
      <c r="K26" s="24">
        <f t="shared" si="1"/>
        <v>47</v>
      </c>
    </row>
    <row r="27" spans="1:11" ht="33.75" x14ac:dyDescent="0.2">
      <c r="A27" s="58" t="s">
        <v>4</v>
      </c>
      <c r="B27" s="33">
        <v>4010358</v>
      </c>
      <c r="C27" s="34" t="s">
        <v>7</v>
      </c>
      <c r="D27" s="33" t="s">
        <v>5</v>
      </c>
      <c r="E27" s="33" t="s">
        <v>5</v>
      </c>
      <c r="F27" s="35" t="s">
        <v>29</v>
      </c>
      <c r="G27" s="36">
        <v>0</v>
      </c>
      <c r="H27" s="37">
        <v>28</v>
      </c>
      <c r="I27" s="16">
        <f t="shared" si="0"/>
        <v>28</v>
      </c>
      <c r="J27" s="16">
        <v>0</v>
      </c>
      <c r="K27" s="16">
        <f t="shared" si="1"/>
        <v>28</v>
      </c>
    </row>
    <row r="28" spans="1:11" ht="13.5" thickBot="1" x14ac:dyDescent="0.25">
      <c r="A28" s="59"/>
      <c r="B28" s="38"/>
      <c r="C28" s="39"/>
      <c r="D28" s="38">
        <v>3299</v>
      </c>
      <c r="E28" s="38">
        <v>5222</v>
      </c>
      <c r="F28" s="41" t="s">
        <v>26</v>
      </c>
      <c r="G28" s="22">
        <v>0</v>
      </c>
      <c r="H28" s="23">
        <v>28</v>
      </c>
      <c r="I28" s="24">
        <f t="shared" si="0"/>
        <v>28</v>
      </c>
      <c r="J28" s="24">
        <v>0</v>
      </c>
      <c r="K28" s="24">
        <f t="shared" si="1"/>
        <v>28</v>
      </c>
    </row>
    <row r="29" spans="1:11" ht="33.75" x14ac:dyDescent="0.2">
      <c r="A29" s="56" t="s">
        <v>4</v>
      </c>
      <c r="B29" s="13">
        <v>4010370</v>
      </c>
      <c r="C29" s="25">
        <v>5702</v>
      </c>
      <c r="D29" s="13" t="s">
        <v>5</v>
      </c>
      <c r="E29" s="13" t="s">
        <v>5</v>
      </c>
      <c r="F29" s="26" t="s">
        <v>30</v>
      </c>
      <c r="G29" s="15">
        <v>0</v>
      </c>
      <c r="H29" s="16">
        <v>20</v>
      </c>
      <c r="I29" s="16">
        <f t="shared" si="0"/>
        <v>20</v>
      </c>
      <c r="J29" s="16">
        <v>0</v>
      </c>
      <c r="K29" s="16">
        <f t="shared" si="1"/>
        <v>20</v>
      </c>
    </row>
    <row r="30" spans="1:11" ht="13.5" thickBot="1" x14ac:dyDescent="0.25">
      <c r="A30" s="57"/>
      <c r="B30" s="27"/>
      <c r="C30" s="28"/>
      <c r="D30" s="27">
        <v>3299</v>
      </c>
      <c r="E30" s="27">
        <v>5321</v>
      </c>
      <c r="F30" s="30" t="s">
        <v>31</v>
      </c>
      <c r="G30" s="31">
        <v>0</v>
      </c>
      <c r="H30" s="32">
        <v>20</v>
      </c>
      <c r="I30" s="32">
        <f t="shared" si="0"/>
        <v>20</v>
      </c>
      <c r="J30" s="24">
        <v>0</v>
      </c>
      <c r="K30" s="24">
        <f t="shared" si="1"/>
        <v>20</v>
      </c>
    </row>
    <row r="31" spans="1:11" ht="22.5" x14ac:dyDescent="0.2">
      <c r="A31" s="58" t="s">
        <v>4</v>
      </c>
      <c r="B31" s="33">
        <v>4010374</v>
      </c>
      <c r="C31" s="34">
        <v>2505</v>
      </c>
      <c r="D31" s="33" t="s">
        <v>5</v>
      </c>
      <c r="E31" s="33" t="s">
        <v>5</v>
      </c>
      <c r="F31" s="35" t="s">
        <v>32</v>
      </c>
      <c r="G31" s="36">
        <v>0</v>
      </c>
      <c r="H31" s="37">
        <v>28</v>
      </c>
      <c r="I31" s="37">
        <f t="shared" si="0"/>
        <v>28</v>
      </c>
      <c r="J31" s="16">
        <v>0</v>
      </c>
      <c r="K31" s="16">
        <f t="shared" si="1"/>
        <v>28</v>
      </c>
    </row>
    <row r="32" spans="1:11" ht="13.5" thickBot="1" x14ac:dyDescent="0.25">
      <c r="A32" s="59"/>
      <c r="B32" s="38"/>
      <c r="C32" s="39"/>
      <c r="D32" s="38">
        <v>3299</v>
      </c>
      <c r="E32" s="38">
        <v>5321</v>
      </c>
      <c r="F32" s="41" t="s">
        <v>31</v>
      </c>
      <c r="G32" s="22">
        <v>0</v>
      </c>
      <c r="H32" s="23">
        <v>28</v>
      </c>
      <c r="I32" s="23">
        <f t="shared" si="0"/>
        <v>28</v>
      </c>
      <c r="J32" s="24">
        <v>0</v>
      </c>
      <c r="K32" s="24">
        <f t="shared" si="1"/>
        <v>28</v>
      </c>
    </row>
    <row r="33" spans="1:16" ht="45" x14ac:dyDescent="0.2">
      <c r="A33" s="56" t="s">
        <v>4</v>
      </c>
      <c r="B33" s="13">
        <v>4010395</v>
      </c>
      <c r="C33" s="25">
        <v>3411</v>
      </c>
      <c r="D33" s="13" t="s">
        <v>5</v>
      </c>
      <c r="E33" s="13" t="s">
        <v>5</v>
      </c>
      <c r="F33" s="26" t="s">
        <v>33</v>
      </c>
      <c r="G33" s="15">
        <v>0</v>
      </c>
      <c r="H33" s="16">
        <v>20</v>
      </c>
      <c r="I33" s="16">
        <f t="shared" si="0"/>
        <v>20</v>
      </c>
      <c r="J33" s="16">
        <v>0</v>
      </c>
      <c r="K33" s="16">
        <f t="shared" si="1"/>
        <v>20</v>
      </c>
    </row>
    <row r="34" spans="1:16" ht="13.5" thickBot="1" x14ac:dyDescent="0.25">
      <c r="A34" s="59"/>
      <c r="B34" s="38"/>
      <c r="C34" s="39"/>
      <c r="D34" s="38">
        <v>3299</v>
      </c>
      <c r="E34" s="38">
        <v>5321</v>
      </c>
      <c r="F34" s="41" t="s">
        <v>31</v>
      </c>
      <c r="G34" s="22">
        <v>0</v>
      </c>
      <c r="H34" s="23">
        <v>20</v>
      </c>
      <c r="I34" s="23">
        <f t="shared" si="0"/>
        <v>20</v>
      </c>
      <c r="J34" s="32">
        <v>0</v>
      </c>
      <c r="K34" s="32">
        <f t="shared" si="1"/>
        <v>20</v>
      </c>
      <c r="P34" s="80"/>
    </row>
    <row r="35" spans="1:16" ht="22.5" x14ac:dyDescent="0.2">
      <c r="A35" s="56" t="s">
        <v>4</v>
      </c>
      <c r="B35" s="13">
        <v>4010408</v>
      </c>
      <c r="C35" s="25" t="s">
        <v>7</v>
      </c>
      <c r="D35" s="13" t="s">
        <v>5</v>
      </c>
      <c r="E35" s="13" t="s">
        <v>5</v>
      </c>
      <c r="F35" s="26" t="s">
        <v>94</v>
      </c>
      <c r="G35" s="15">
        <v>0</v>
      </c>
      <c r="H35" s="16">
        <v>0</v>
      </c>
      <c r="I35" s="16">
        <v>0</v>
      </c>
      <c r="J35" s="16">
        <f>+J36</f>
        <v>50</v>
      </c>
      <c r="K35" s="16">
        <f>+I35+J35</f>
        <v>50</v>
      </c>
      <c r="L35" s="17" t="s">
        <v>192</v>
      </c>
      <c r="P35" s="18"/>
    </row>
    <row r="36" spans="1:16" ht="13.5" thickBot="1" x14ac:dyDescent="0.25">
      <c r="A36" s="57"/>
      <c r="B36" s="27"/>
      <c r="C36" s="28"/>
      <c r="D36" s="27">
        <v>3299</v>
      </c>
      <c r="E36" s="27">
        <v>5212</v>
      </c>
      <c r="F36" s="30" t="s">
        <v>95</v>
      </c>
      <c r="G36" s="31">
        <v>0</v>
      </c>
      <c r="H36" s="32">
        <v>0</v>
      </c>
      <c r="I36" s="32">
        <v>0</v>
      </c>
      <c r="J36" s="32">
        <v>50</v>
      </c>
      <c r="K36" s="32">
        <f>+I36+J36</f>
        <v>50</v>
      </c>
      <c r="P36" s="42"/>
    </row>
    <row r="37" spans="1:16" ht="33.75" x14ac:dyDescent="0.2">
      <c r="A37" s="56" t="s">
        <v>4</v>
      </c>
      <c r="B37" s="13">
        <v>4010409</v>
      </c>
      <c r="C37" s="25" t="s">
        <v>7</v>
      </c>
      <c r="D37" s="13" t="s">
        <v>5</v>
      </c>
      <c r="E37" s="13" t="s">
        <v>5</v>
      </c>
      <c r="F37" s="26" t="s">
        <v>52</v>
      </c>
      <c r="G37" s="15">
        <v>0</v>
      </c>
      <c r="H37" s="16">
        <v>0</v>
      </c>
      <c r="I37" s="16">
        <v>0</v>
      </c>
      <c r="J37" s="16">
        <f t="shared" ref="J37" si="2">+J38</f>
        <v>50</v>
      </c>
      <c r="K37" s="16">
        <f t="shared" ref="K37:K100" si="3">+I37+J37</f>
        <v>50</v>
      </c>
      <c r="L37" s="17" t="s">
        <v>192</v>
      </c>
    </row>
    <row r="38" spans="1:16" ht="13.5" thickBot="1" x14ac:dyDescent="0.25">
      <c r="A38" s="57"/>
      <c r="B38" s="27"/>
      <c r="C38" s="28"/>
      <c r="D38" s="27">
        <v>3299</v>
      </c>
      <c r="E38" s="38">
        <v>5222</v>
      </c>
      <c r="F38" s="41" t="s">
        <v>26</v>
      </c>
      <c r="G38" s="31">
        <v>0</v>
      </c>
      <c r="H38" s="32">
        <v>0</v>
      </c>
      <c r="I38" s="32">
        <v>0</v>
      </c>
      <c r="J38" s="32">
        <v>50</v>
      </c>
      <c r="K38" s="32">
        <f t="shared" si="3"/>
        <v>50</v>
      </c>
    </row>
    <row r="39" spans="1:16" ht="22.5" x14ac:dyDescent="0.2">
      <c r="A39" s="56" t="s">
        <v>4</v>
      </c>
      <c r="B39" s="13">
        <v>4010410</v>
      </c>
      <c r="C39" s="25" t="s">
        <v>7</v>
      </c>
      <c r="D39" s="13" t="s">
        <v>5</v>
      </c>
      <c r="E39" s="13" t="s">
        <v>5</v>
      </c>
      <c r="F39" s="26" t="s">
        <v>96</v>
      </c>
      <c r="G39" s="15">
        <v>0</v>
      </c>
      <c r="H39" s="16">
        <v>0</v>
      </c>
      <c r="I39" s="16">
        <v>0</v>
      </c>
      <c r="J39" s="16">
        <f t="shared" ref="J39" si="4">+J40</f>
        <v>50</v>
      </c>
      <c r="K39" s="16">
        <f t="shared" si="3"/>
        <v>50</v>
      </c>
      <c r="L39" s="17" t="s">
        <v>192</v>
      </c>
    </row>
    <row r="40" spans="1:16" ht="13.5" thickBot="1" x14ac:dyDescent="0.25">
      <c r="A40" s="57"/>
      <c r="B40" s="27"/>
      <c r="C40" s="28"/>
      <c r="D40" s="27">
        <v>3299</v>
      </c>
      <c r="E40" s="38">
        <v>5222</v>
      </c>
      <c r="F40" s="41" t="s">
        <v>26</v>
      </c>
      <c r="G40" s="31">
        <v>0</v>
      </c>
      <c r="H40" s="32">
        <v>0</v>
      </c>
      <c r="I40" s="32">
        <v>0</v>
      </c>
      <c r="J40" s="32">
        <v>50</v>
      </c>
      <c r="K40" s="32">
        <f t="shared" si="3"/>
        <v>50</v>
      </c>
    </row>
    <row r="41" spans="1:16" ht="22.5" x14ac:dyDescent="0.2">
      <c r="A41" s="56" t="s">
        <v>4</v>
      </c>
      <c r="B41" s="13">
        <v>4010411</v>
      </c>
      <c r="C41" s="25" t="s">
        <v>7</v>
      </c>
      <c r="D41" s="13" t="s">
        <v>5</v>
      </c>
      <c r="E41" s="13" t="s">
        <v>5</v>
      </c>
      <c r="F41" s="26" t="s">
        <v>28</v>
      </c>
      <c r="G41" s="15">
        <v>0</v>
      </c>
      <c r="H41" s="16">
        <v>0</v>
      </c>
      <c r="I41" s="16">
        <v>0</v>
      </c>
      <c r="J41" s="16">
        <f t="shared" ref="J41" si="5">+J42</f>
        <v>50</v>
      </c>
      <c r="K41" s="16">
        <f t="shared" si="3"/>
        <v>50</v>
      </c>
      <c r="L41" s="17" t="s">
        <v>192</v>
      </c>
    </row>
    <row r="42" spans="1:16" ht="13.5" thickBot="1" x14ac:dyDescent="0.25">
      <c r="A42" s="57"/>
      <c r="B42" s="27"/>
      <c r="C42" s="28"/>
      <c r="D42" s="27">
        <v>3299</v>
      </c>
      <c r="E42" s="38">
        <v>5222</v>
      </c>
      <c r="F42" s="41" t="s">
        <v>26</v>
      </c>
      <c r="G42" s="31">
        <v>0</v>
      </c>
      <c r="H42" s="32">
        <v>0</v>
      </c>
      <c r="I42" s="32">
        <v>0</v>
      </c>
      <c r="J42" s="32">
        <v>50</v>
      </c>
      <c r="K42" s="32">
        <f t="shared" si="3"/>
        <v>50</v>
      </c>
    </row>
    <row r="43" spans="1:16" ht="33.75" x14ac:dyDescent="0.2">
      <c r="A43" s="56" t="s">
        <v>4</v>
      </c>
      <c r="B43" s="13">
        <v>4010412</v>
      </c>
      <c r="C43" s="25">
        <v>3436</v>
      </c>
      <c r="D43" s="13" t="s">
        <v>5</v>
      </c>
      <c r="E43" s="13" t="s">
        <v>5</v>
      </c>
      <c r="F43" s="26" t="s">
        <v>72</v>
      </c>
      <c r="G43" s="15">
        <v>0</v>
      </c>
      <c r="H43" s="16">
        <v>0</v>
      </c>
      <c r="I43" s="16">
        <v>0</v>
      </c>
      <c r="J43" s="16">
        <f t="shared" ref="J43" si="6">+J44</f>
        <v>40</v>
      </c>
      <c r="K43" s="16">
        <f t="shared" si="3"/>
        <v>40</v>
      </c>
      <c r="L43" s="17" t="s">
        <v>192</v>
      </c>
    </row>
    <row r="44" spans="1:16" ht="13.5" thickBot="1" x14ac:dyDescent="0.25">
      <c r="A44" s="57"/>
      <c r="B44" s="27"/>
      <c r="C44" s="28"/>
      <c r="D44" s="27">
        <v>3299</v>
      </c>
      <c r="E44" s="27">
        <v>5321</v>
      </c>
      <c r="F44" s="30" t="s">
        <v>31</v>
      </c>
      <c r="G44" s="31">
        <v>0</v>
      </c>
      <c r="H44" s="32">
        <v>0</v>
      </c>
      <c r="I44" s="32">
        <v>0</v>
      </c>
      <c r="J44" s="32">
        <v>40</v>
      </c>
      <c r="K44" s="32">
        <f t="shared" si="3"/>
        <v>40</v>
      </c>
    </row>
    <row r="45" spans="1:16" ht="22.5" x14ac:dyDescent="0.2">
      <c r="A45" s="56" t="s">
        <v>4</v>
      </c>
      <c r="B45" s="13">
        <v>4010413</v>
      </c>
      <c r="C45" s="25" t="s">
        <v>7</v>
      </c>
      <c r="D45" s="13" t="s">
        <v>5</v>
      </c>
      <c r="E45" s="13" t="s">
        <v>5</v>
      </c>
      <c r="F45" s="26" t="s">
        <v>53</v>
      </c>
      <c r="G45" s="15">
        <v>0</v>
      </c>
      <c r="H45" s="16">
        <v>0</v>
      </c>
      <c r="I45" s="16">
        <v>0</v>
      </c>
      <c r="J45" s="16">
        <f t="shared" ref="J45" si="7">+J46</f>
        <v>40</v>
      </c>
      <c r="K45" s="16">
        <f t="shared" si="3"/>
        <v>40</v>
      </c>
      <c r="L45" s="17" t="s">
        <v>192</v>
      </c>
    </row>
    <row r="46" spans="1:16" ht="13.5" thickBot="1" x14ac:dyDescent="0.25">
      <c r="A46" s="57"/>
      <c r="B46" s="27"/>
      <c r="C46" s="28"/>
      <c r="D46" s="27">
        <v>3299</v>
      </c>
      <c r="E46" s="38">
        <v>5222</v>
      </c>
      <c r="F46" s="41" t="s">
        <v>26</v>
      </c>
      <c r="G46" s="31">
        <v>0</v>
      </c>
      <c r="H46" s="32">
        <v>0</v>
      </c>
      <c r="I46" s="32">
        <v>0</v>
      </c>
      <c r="J46" s="32">
        <v>40</v>
      </c>
      <c r="K46" s="32">
        <f t="shared" si="3"/>
        <v>40</v>
      </c>
    </row>
    <row r="47" spans="1:16" ht="22.5" x14ac:dyDescent="0.2">
      <c r="A47" s="56" t="s">
        <v>4</v>
      </c>
      <c r="B47" s="13">
        <v>4010414</v>
      </c>
      <c r="C47" s="25" t="s">
        <v>7</v>
      </c>
      <c r="D47" s="13" t="s">
        <v>5</v>
      </c>
      <c r="E47" s="13" t="s">
        <v>5</v>
      </c>
      <c r="F47" s="26" t="s">
        <v>99</v>
      </c>
      <c r="G47" s="15">
        <v>0</v>
      </c>
      <c r="H47" s="16">
        <v>0</v>
      </c>
      <c r="I47" s="16">
        <v>0</v>
      </c>
      <c r="J47" s="16">
        <f t="shared" ref="J47" si="8">+J48</f>
        <v>50</v>
      </c>
      <c r="K47" s="16">
        <f t="shared" si="3"/>
        <v>50</v>
      </c>
      <c r="L47" s="17" t="s">
        <v>192</v>
      </c>
    </row>
    <row r="48" spans="1:16" ht="13.5" thickBot="1" x14ac:dyDescent="0.25">
      <c r="A48" s="57"/>
      <c r="B48" s="27"/>
      <c r="C48" s="28"/>
      <c r="D48" s="27">
        <v>3299</v>
      </c>
      <c r="E48" s="38">
        <v>5222</v>
      </c>
      <c r="F48" s="41" t="s">
        <v>26</v>
      </c>
      <c r="G48" s="31">
        <v>0</v>
      </c>
      <c r="H48" s="32">
        <v>0</v>
      </c>
      <c r="I48" s="32">
        <v>0</v>
      </c>
      <c r="J48" s="32">
        <v>50</v>
      </c>
      <c r="K48" s="32">
        <f t="shared" si="3"/>
        <v>50</v>
      </c>
    </row>
    <row r="49" spans="1:12" ht="33.75" x14ac:dyDescent="0.2">
      <c r="A49" s="56" t="s">
        <v>4</v>
      </c>
      <c r="B49" s="13">
        <v>4010415</v>
      </c>
      <c r="C49" s="25" t="s">
        <v>7</v>
      </c>
      <c r="D49" s="13" t="s">
        <v>5</v>
      </c>
      <c r="E49" s="13" t="s">
        <v>5</v>
      </c>
      <c r="F49" s="26" t="s">
        <v>54</v>
      </c>
      <c r="G49" s="15">
        <v>0</v>
      </c>
      <c r="H49" s="16">
        <v>0</v>
      </c>
      <c r="I49" s="16">
        <v>0</v>
      </c>
      <c r="J49" s="16">
        <f t="shared" ref="J49" si="9">+J50</f>
        <v>50</v>
      </c>
      <c r="K49" s="16">
        <f t="shared" si="3"/>
        <v>50</v>
      </c>
      <c r="L49" s="17" t="s">
        <v>192</v>
      </c>
    </row>
    <row r="50" spans="1:12" ht="13.5" thickBot="1" x14ac:dyDescent="0.25">
      <c r="A50" s="57"/>
      <c r="B50" s="27"/>
      <c r="C50" s="28"/>
      <c r="D50" s="27">
        <v>3299</v>
      </c>
      <c r="E50" s="38">
        <v>5222</v>
      </c>
      <c r="F50" s="41" t="s">
        <v>26</v>
      </c>
      <c r="G50" s="31">
        <v>0</v>
      </c>
      <c r="H50" s="32">
        <v>0</v>
      </c>
      <c r="I50" s="32">
        <v>0</v>
      </c>
      <c r="J50" s="32">
        <v>50</v>
      </c>
      <c r="K50" s="32">
        <f t="shared" si="3"/>
        <v>50</v>
      </c>
    </row>
    <row r="51" spans="1:12" ht="22.5" x14ac:dyDescent="0.2">
      <c r="A51" s="56" t="s">
        <v>4</v>
      </c>
      <c r="B51" s="13">
        <v>4010416</v>
      </c>
      <c r="C51" s="25" t="s">
        <v>7</v>
      </c>
      <c r="D51" s="13" t="s">
        <v>5</v>
      </c>
      <c r="E51" s="13" t="s">
        <v>5</v>
      </c>
      <c r="F51" s="26" t="s">
        <v>55</v>
      </c>
      <c r="G51" s="15">
        <v>0</v>
      </c>
      <c r="H51" s="16">
        <v>0</v>
      </c>
      <c r="I51" s="16">
        <v>0</v>
      </c>
      <c r="J51" s="16">
        <f t="shared" ref="J51" si="10">+J52</f>
        <v>50</v>
      </c>
      <c r="K51" s="16">
        <f t="shared" si="3"/>
        <v>50</v>
      </c>
      <c r="L51" s="17" t="s">
        <v>192</v>
      </c>
    </row>
    <row r="52" spans="1:12" ht="13.5" thickBot="1" x14ac:dyDescent="0.25">
      <c r="A52" s="57"/>
      <c r="B52" s="27"/>
      <c r="C52" s="28"/>
      <c r="D52" s="27">
        <v>3299</v>
      </c>
      <c r="E52" s="38">
        <v>5222</v>
      </c>
      <c r="F52" s="41" t="s">
        <v>26</v>
      </c>
      <c r="G52" s="31">
        <v>0</v>
      </c>
      <c r="H52" s="32">
        <v>0</v>
      </c>
      <c r="I52" s="32">
        <v>0</v>
      </c>
      <c r="J52" s="32">
        <v>50</v>
      </c>
      <c r="K52" s="32">
        <f t="shared" si="3"/>
        <v>50</v>
      </c>
    </row>
    <row r="53" spans="1:12" ht="22.5" x14ac:dyDescent="0.2">
      <c r="A53" s="56" t="s">
        <v>4</v>
      </c>
      <c r="B53" s="13">
        <v>4010417</v>
      </c>
      <c r="C53" s="25" t="s">
        <v>7</v>
      </c>
      <c r="D53" s="13" t="s">
        <v>5</v>
      </c>
      <c r="E53" s="13" t="s">
        <v>5</v>
      </c>
      <c r="F53" s="26" t="s">
        <v>98</v>
      </c>
      <c r="G53" s="15">
        <v>0</v>
      </c>
      <c r="H53" s="16">
        <v>0</v>
      </c>
      <c r="I53" s="16">
        <v>0</v>
      </c>
      <c r="J53" s="16">
        <f t="shared" ref="J53" si="11">+J54</f>
        <v>50</v>
      </c>
      <c r="K53" s="16">
        <f t="shared" si="3"/>
        <v>50</v>
      </c>
      <c r="L53" s="17" t="s">
        <v>192</v>
      </c>
    </row>
    <row r="54" spans="1:12" ht="13.5" thickBot="1" x14ac:dyDescent="0.25">
      <c r="A54" s="57"/>
      <c r="B54" s="27"/>
      <c r="C54" s="28"/>
      <c r="D54" s="27">
        <v>3299</v>
      </c>
      <c r="E54" s="38">
        <v>5222</v>
      </c>
      <c r="F54" s="41" t="s">
        <v>26</v>
      </c>
      <c r="G54" s="31">
        <v>0</v>
      </c>
      <c r="H54" s="32">
        <v>0</v>
      </c>
      <c r="I54" s="32">
        <v>0</v>
      </c>
      <c r="J54" s="32">
        <v>50</v>
      </c>
      <c r="K54" s="32">
        <f t="shared" si="3"/>
        <v>50</v>
      </c>
    </row>
    <row r="55" spans="1:12" ht="33.75" x14ac:dyDescent="0.2">
      <c r="A55" s="56" t="s">
        <v>4</v>
      </c>
      <c r="B55" s="13">
        <v>4010418</v>
      </c>
      <c r="C55" s="25" t="s">
        <v>7</v>
      </c>
      <c r="D55" s="13" t="s">
        <v>5</v>
      </c>
      <c r="E55" s="13" t="s">
        <v>5</v>
      </c>
      <c r="F55" s="26" t="s">
        <v>56</v>
      </c>
      <c r="G55" s="15">
        <v>0</v>
      </c>
      <c r="H55" s="16">
        <v>0</v>
      </c>
      <c r="I55" s="16">
        <v>0</v>
      </c>
      <c r="J55" s="16">
        <f t="shared" ref="J55" si="12">+J56</f>
        <v>50</v>
      </c>
      <c r="K55" s="16">
        <f t="shared" si="3"/>
        <v>50</v>
      </c>
      <c r="L55" s="17" t="s">
        <v>192</v>
      </c>
    </row>
    <row r="56" spans="1:12" ht="13.5" thickBot="1" x14ac:dyDescent="0.25">
      <c r="A56" s="57"/>
      <c r="B56" s="27"/>
      <c r="C56" s="28"/>
      <c r="D56" s="27">
        <v>3299</v>
      </c>
      <c r="E56" s="27">
        <v>5223</v>
      </c>
      <c r="F56" s="30" t="s">
        <v>97</v>
      </c>
      <c r="G56" s="31">
        <v>0</v>
      </c>
      <c r="H56" s="32">
        <v>0</v>
      </c>
      <c r="I56" s="32">
        <v>0</v>
      </c>
      <c r="J56" s="32">
        <v>50</v>
      </c>
      <c r="K56" s="32">
        <f t="shared" si="3"/>
        <v>50</v>
      </c>
    </row>
    <row r="57" spans="1:12" ht="34.5" thickBot="1" x14ac:dyDescent="0.25">
      <c r="A57" s="92" t="s">
        <v>4</v>
      </c>
      <c r="B57" s="93">
        <v>4010419</v>
      </c>
      <c r="C57" s="94" t="s">
        <v>7</v>
      </c>
      <c r="D57" s="93" t="s">
        <v>5</v>
      </c>
      <c r="E57" s="93" t="s">
        <v>5</v>
      </c>
      <c r="F57" s="95" t="s">
        <v>57</v>
      </c>
      <c r="G57" s="96">
        <v>0</v>
      </c>
      <c r="H57" s="97">
        <v>0</v>
      </c>
      <c r="I57" s="97">
        <v>0</v>
      </c>
      <c r="J57" s="97">
        <f t="shared" ref="J57" si="13">+J58</f>
        <v>50</v>
      </c>
      <c r="K57" s="97">
        <f t="shared" si="3"/>
        <v>50</v>
      </c>
      <c r="L57" s="17" t="s">
        <v>192</v>
      </c>
    </row>
    <row r="58" spans="1:12" ht="13.5" thickBot="1" x14ac:dyDescent="0.25">
      <c r="A58" s="98"/>
      <c r="B58" s="99"/>
      <c r="C58" s="100"/>
      <c r="D58" s="99">
        <v>3299</v>
      </c>
      <c r="E58" s="99">
        <v>5222</v>
      </c>
      <c r="F58" s="101" t="s">
        <v>26</v>
      </c>
      <c r="G58" s="102">
        <v>0</v>
      </c>
      <c r="H58" s="103">
        <v>0</v>
      </c>
      <c r="I58" s="103">
        <v>0</v>
      </c>
      <c r="J58" s="103">
        <v>50</v>
      </c>
      <c r="K58" s="103">
        <f t="shared" si="3"/>
        <v>50</v>
      </c>
    </row>
    <row r="59" spans="1:12" ht="22.5" x14ac:dyDescent="0.2">
      <c r="A59" s="56" t="s">
        <v>4</v>
      </c>
      <c r="B59" s="13">
        <v>4010420</v>
      </c>
      <c r="C59" s="25" t="s">
        <v>7</v>
      </c>
      <c r="D59" s="13" t="s">
        <v>5</v>
      </c>
      <c r="E59" s="13" t="s">
        <v>5</v>
      </c>
      <c r="F59" s="26" t="s">
        <v>100</v>
      </c>
      <c r="G59" s="15">
        <v>0</v>
      </c>
      <c r="H59" s="16">
        <v>0</v>
      </c>
      <c r="I59" s="16">
        <v>0</v>
      </c>
      <c r="J59" s="16">
        <f t="shared" ref="J59" si="14">+J60</f>
        <v>25</v>
      </c>
      <c r="K59" s="16">
        <f t="shared" si="3"/>
        <v>25</v>
      </c>
      <c r="L59" s="17" t="s">
        <v>192</v>
      </c>
    </row>
    <row r="60" spans="1:12" ht="13.5" thickBot="1" x14ac:dyDescent="0.25">
      <c r="A60" s="57"/>
      <c r="B60" s="27"/>
      <c r="C60" s="28"/>
      <c r="D60" s="27">
        <v>3299</v>
      </c>
      <c r="E60" s="38">
        <v>5222</v>
      </c>
      <c r="F60" s="41" t="s">
        <v>26</v>
      </c>
      <c r="G60" s="31">
        <v>0</v>
      </c>
      <c r="H60" s="32">
        <v>0</v>
      </c>
      <c r="I60" s="32">
        <v>0</v>
      </c>
      <c r="J60" s="32">
        <v>25</v>
      </c>
      <c r="K60" s="32">
        <f t="shared" si="3"/>
        <v>25</v>
      </c>
    </row>
    <row r="61" spans="1:12" ht="22.5" x14ac:dyDescent="0.2">
      <c r="A61" s="56" t="s">
        <v>4</v>
      </c>
      <c r="B61" s="13">
        <v>4010421</v>
      </c>
      <c r="C61" s="25" t="s">
        <v>7</v>
      </c>
      <c r="D61" s="13" t="s">
        <v>5</v>
      </c>
      <c r="E61" s="13" t="s">
        <v>5</v>
      </c>
      <c r="F61" s="26" t="s">
        <v>101</v>
      </c>
      <c r="G61" s="15">
        <v>0</v>
      </c>
      <c r="H61" s="16">
        <v>0</v>
      </c>
      <c r="I61" s="16">
        <v>0</v>
      </c>
      <c r="J61" s="16">
        <f t="shared" ref="J61" si="15">+J62</f>
        <v>50</v>
      </c>
      <c r="K61" s="16">
        <f t="shared" si="3"/>
        <v>50</v>
      </c>
      <c r="L61" s="17" t="s">
        <v>192</v>
      </c>
    </row>
    <row r="62" spans="1:12" ht="23.25" thickBot="1" x14ac:dyDescent="0.25">
      <c r="A62" s="57"/>
      <c r="B62" s="27"/>
      <c r="C62" s="28"/>
      <c r="D62" s="27">
        <v>3299</v>
      </c>
      <c r="E62" s="27">
        <v>5229</v>
      </c>
      <c r="F62" s="30" t="s">
        <v>43</v>
      </c>
      <c r="G62" s="31">
        <v>0</v>
      </c>
      <c r="H62" s="32">
        <v>0</v>
      </c>
      <c r="I62" s="32">
        <v>0</v>
      </c>
      <c r="J62" s="32">
        <v>50</v>
      </c>
      <c r="K62" s="32">
        <f t="shared" si="3"/>
        <v>50</v>
      </c>
    </row>
    <row r="63" spans="1:12" ht="22.5" x14ac:dyDescent="0.2">
      <c r="A63" s="56" t="s">
        <v>4</v>
      </c>
      <c r="B63" s="13">
        <v>4010422</v>
      </c>
      <c r="C63" s="25" t="s">
        <v>7</v>
      </c>
      <c r="D63" s="13" t="s">
        <v>5</v>
      </c>
      <c r="E63" s="13" t="s">
        <v>5</v>
      </c>
      <c r="F63" s="26" t="s">
        <v>58</v>
      </c>
      <c r="G63" s="15">
        <v>0</v>
      </c>
      <c r="H63" s="16">
        <v>0</v>
      </c>
      <c r="I63" s="16">
        <v>0</v>
      </c>
      <c r="J63" s="16">
        <f t="shared" ref="J63" si="16">+J64</f>
        <v>29.9</v>
      </c>
      <c r="K63" s="16">
        <f t="shared" si="3"/>
        <v>29.9</v>
      </c>
      <c r="L63" s="17" t="s">
        <v>192</v>
      </c>
    </row>
    <row r="64" spans="1:12" ht="13.5" thickBot="1" x14ac:dyDescent="0.25">
      <c r="A64" s="57"/>
      <c r="B64" s="27"/>
      <c r="C64" s="28"/>
      <c r="D64" s="27">
        <v>3299</v>
      </c>
      <c r="E64" s="38">
        <v>5222</v>
      </c>
      <c r="F64" s="41" t="s">
        <v>26</v>
      </c>
      <c r="G64" s="31">
        <v>0</v>
      </c>
      <c r="H64" s="32">
        <v>0</v>
      </c>
      <c r="I64" s="32">
        <v>0</v>
      </c>
      <c r="J64" s="32">
        <v>29.9</v>
      </c>
      <c r="K64" s="32">
        <f t="shared" si="3"/>
        <v>29.9</v>
      </c>
    </row>
    <row r="65" spans="1:12" x14ac:dyDescent="0.2">
      <c r="A65" s="56" t="s">
        <v>4</v>
      </c>
      <c r="B65" s="13">
        <v>4010423</v>
      </c>
      <c r="C65" s="25" t="s">
        <v>7</v>
      </c>
      <c r="D65" s="13" t="s">
        <v>5</v>
      </c>
      <c r="E65" s="13" t="s">
        <v>5</v>
      </c>
      <c r="F65" s="26" t="s">
        <v>102</v>
      </c>
      <c r="G65" s="15">
        <v>0</v>
      </c>
      <c r="H65" s="16">
        <v>0</v>
      </c>
      <c r="I65" s="16">
        <v>0</v>
      </c>
      <c r="J65" s="16">
        <f t="shared" ref="J65" si="17">+J66</f>
        <v>50</v>
      </c>
      <c r="K65" s="16">
        <f t="shared" si="3"/>
        <v>50</v>
      </c>
      <c r="L65" s="17" t="s">
        <v>192</v>
      </c>
    </row>
    <row r="66" spans="1:12" ht="13.5" thickBot="1" x14ac:dyDescent="0.25">
      <c r="A66" s="57"/>
      <c r="B66" s="27"/>
      <c r="C66" s="28"/>
      <c r="D66" s="27">
        <v>3299</v>
      </c>
      <c r="E66" s="38">
        <v>5222</v>
      </c>
      <c r="F66" s="41" t="s">
        <v>26</v>
      </c>
      <c r="G66" s="31">
        <v>0</v>
      </c>
      <c r="H66" s="32">
        <v>0</v>
      </c>
      <c r="I66" s="32">
        <v>0</v>
      </c>
      <c r="J66" s="32">
        <v>50</v>
      </c>
      <c r="K66" s="32">
        <f t="shared" si="3"/>
        <v>50</v>
      </c>
    </row>
    <row r="67" spans="1:12" ht="22.5" x14ac:dyDescent="0.2">
      <c r="A67" s="56" t="s">
        <v>4</v>
      </c>
      <c r="B67" s="13">
        <v>4010424</v>
      </c>
      <c r="C67" s="25" t="s">
        <v>7</v>
      </c>
      <c r="D67" s="13" t="s">
        <v>5</v>
      </c>
      <c r="E67" s="13" t="s">
        <v>5</v>
      </c>
      <c r="F67" s="26" t="s">
        <v>103</v>
      </c>
      <c r="G67" s="15">
        <v>0</v>
      </c>
      <c r="H67" s="16">
        <v>0</v>
      </c>
      <c r="I67" s="16">
        <v>0</v>
      </c>
      <c r="J67" s="16">
        <f t="shared" ref="J67" si="18">+J68</f>
        <v>50</v>
      </c>
      <c r="K67" s="16">
        <f t="shared" si="3"/>
        <v>50</v>
      </c>
      <c r="L67" s="17" t="s">
        <v>192</v>
      </c>
    </row>
    <row r="68" spans="1:12" ht="13.5" thickBot="1" x14ac:dyDescent="0.25">
      <c r="A68" s="57"/>
      <c r="B68" s="27"/>
      <c r="C68" s="28"/>
      <c r="D68" s="27">
        <v>3299</v>
      </c>
      <c r="E68" s="38">
        <v>5222</v>
      </c>
      <c r="F68" s="41" t="s">
        <v>26</v>
      </c>
      <c r="G68" s="31">
        <v>0</v>
      </c>
      <c r="H68" s="32">
        <v>0</v>
      </c>
      <c r="I68" s="32">
        <v>0</v>
      </c>
      <c r="J68" s="32">
        <v>50</v>
      </c>
      <c r="K68" s="32">
        <f t="shared" si="3"/>
        <v>50</v>
      </c>
    </row>
    <row r="69" spans="1:12" ht="22.5" x14ac:dyDescent="0.2">
      <c r="A69" s="56" t="s">
        <v>4</v>
      </c>
      <c r="B69" s="13">
        <v>4010425</v>
      </c>
      <c r="C69" s="25" t="s">
        <v>7</v>
      </c>
      <c r="D69" s="13" t="s">
        <v>5</v>
      </c>
      <c r="E69" s="13" t="s">
        <v>5</v>
      </c>
      <c r="F69" s="26" t="s">
        <v>59</v>
      </c>
      <c r="G69" s="15">
        <v>0</v>
      </c>
      <c r="H69" s="16">
        <v>0</v>
      </c>
      <c r="I69" s="16">
        <v>0</v>
      </c>
      <c r="J69" s="16">
        <f t="shared" ref="J69" si="19">+J70</f>
        <v>50</v>
      </c>
      <c r="K69" s="16">
        <f t="shared" si="3"/>
        <v>50</v>
      </c>
      <c r="L69" s="17" t="s">
        <v>192</v>
      </c>
    </row>
    <row r="70" spans="1:12" ht="13.5" thickBot="1" x14ac:dyDescent="0.25">
      <c r="A70" s="57"/>
      <c r="B70" s="27"/>
      <c r="C70" s="28"/>
      <c r="D70" s="27">
        <v>3299</v>
      </c>
      <c r="E70" s="38">
        <v>5222</v>
      </c>
      <c r="F70" s="41" t="s">
        <v>26</v>
      </c>
      <c r="G70" s="31">
        <v>0</v>
      </c>
      <c r="H70" s="32">
        <v>0</v>
      </c>
      <c r="I70" s="32">
        <v>0</v>
      </c>
      <c r="J70" s="32">
        <v>50</v>
      </c>
      <c r="K70" s="32">
        <f t="shared" si="3"/>
        <v>50</v>
      </c>
    </row>
    <row r="71" spans="1:12" ht="22.5" x14ac:dyDescent="0.2">
      <c r="A71" s="56" t="s">
        <v>4</v>
      </c>
      <c r="B71" s="13">
        <v>4010426</v>
      </c>
      <c r="C71" s="25" t="s">
        <v>7</v>
      </c>
      <c r="D71" s="13" t="s">
        <v>5</v>
      </c>
      <c r="E71" s="13" t="s">
        <v>5</v>
      </c>
      <c r="F71" s="26" t="s">
        <v>105</v>
      </c>
      <c r="G71" s="15">
        <v>0</v>
      </c>
      <c r="H71" s="16">
        <v>0</v>
      </c>
      <c r="I71" s="16">
        <v>0</v>
      </c>
      <c r="J71" s="16">
        <f t="shared" ref="J71" si="20">+J72</f>
        <v>25</v>
      </c>
      <c r="K71" s="16">
        <f t="shared" si="3"/>
        <v>25</v>
      </c>
      <c r="L71" s="17" t="s">
        <v>192</v>
      </c>
    </row>
    <row r="72" spans="1:12" ht="23.25" thickBot="1" x14ac:dyDescent="0.25">
      <c r="A72" s="57"/>
      <c r="B72" s="27"/>
      <c r="C72" s="28"/>
      <c r="D72" s="27">
        <v>3299</v>
      </c>
      <c r="E72" s="27">
        <v>5221</v>
      </c>
      <c r="F72" s="30" t="s">
        <v>104</v>
      </c>
      <c r="G72" s="31">
        <v>0</v>
      </c>
      <c r="H72" s="32">
        <v>0</v>
      </c>
      <c r="I72" s="32">
        <v>0</v>
      </c>
      <c r="J72" s="32">
        <v>25</v>
      </c>
      <c r="K72" s="32">
        <f t="shared" si="3"/>
        <v>25</v>
      </c>
    </row>
    <row r="73" spans="1:12" ht="22.5" x14ac:dyDescent="0.2">
      <c r="A73" s="56" t="s">
        <v>4</v>
      </c>
      <c r="B73" s="13">
        <v>4010427</v>
      </c>
      <c r="C73" s="25" t="s">
        <v>7</v>
      </c>
      <c r="D73" s="13" t="s">
        <v>5</v>
      </c>
      <c r="E73" s="13" t="s">
        <v>5</v>
      </c>
      <c r="F73" s="26" t="s">
        <v>106</v>
      </c>
      <c r="G73" s="15">
        <v>0</v>
      </c>
      <c r="H73" s="16">
        <v>0</v>
      </c>
      <c r="I73" s="16">
        <v>0</v>
      </c>
      <c r="J73" s="16">
        <f t="shared" ref="J73" si="21">+J74</f>
        <v>30</v>
      </c>
      <c r="K73" s="16">
        <f t="shared" si="3"/>
        <v>30</v>
      </c>
      <c r="L73" s="17" t="s">
        <v>192</v>
      </c>
    </row>
    <row r="74" spans="1:12" ht="13.5" thickBot="1" x14ac:dyDescent="0.25">
      <c r="A74" s="57"/>
      <c r="B74" s="27"/>
      <c r="C74" s="28"/>
      <c r="D74" s="27">
        <v>3299</v>
      </c>
      <c r="E74" s="38">
        <v>5222</v>
      </c>
      <c r="F74" s="41" t="s">
        <v>26</v>
      </c>
      <c r="G74" s="31">
        <v>0</v>
      </c>
      <c r="H74" s="32">
        <v>0</v>
      </c>
      <c r="I74" s="32">
        <v>0</v>
      </c>
      <c r="J74" s="32">
        <v>30</v>
      </c>
      <c r="K74" s="32">
        <f t="shared" si="3"/>
        <v>30</v>
      </c>
    </row>
    <row r="75" spans="1:12" ht="22.5" x14ac:dyDescent="0.2">
      <c r="A75" s="56" t="s">
        <v>4</v>
      </c>
      <c r="B75" s="13">
        <v>4010428</v>
      </c>
      <c r="C75" s="25">
        <v>5425</v>
      </c>
      <c r="D75" s="13" t="s">
        <v>5</v>
      </c>
      <c r="E75" s="13" t="s">
        <v>5</v>
      </c>
      <c r="F75" s="26" t="s">
        <v>193</v>
      </c>
      <c r="G75" s="15">
        <v>0</v>
      </c>
      <c r="H75" s="16">
        <v>0</v>
      </c>
      <c r="I75" s="16">
        <v>0</v>
      </c>
      <c r="J75" s="16">
        <f t="shared" ref="J75" si="22">+J76</f>
        <v>50</v>
      </c>
      <c r="K75" s="16">
        <f t="shared" si="3"/>
        <v>50</v>
      </c>
      <c r="L75" s="17" t="s">
        <v>192</v>
      </c>
    </row>
    <row r="76" spans="1:12" ht="13.5" thickBot="1" x14ac:dyDescent="0.25">
      <c r="A76" s="57"/>
      <c r="B76" s="27"/>
      <c r="C76" s="28"/>
      <c r="D76" s="27">
        <v>3299</v>
      </c>
      <c r="E76" s="27">
        <v>5321</v>
      </c>
      <c r="F76" s="30" t="s">
        <v>31</v>
      </c>
      <c r="G76" s="31">
        <v>0</v>
      </c>
      <c r="H76" s="32">
        <v>0</v>
      </c>
      <c r="I76" s="32">
        <v>0</v>
      </c>
      <c r="J76" s="32">
        <v>50</v>
      </c>
      <c r="K76" s="32">
        <f t="shared" si="3"/>
        <v>50</v>
      </c>
    </row>
    <row r="77" spans="1:12" ht="22.5" x14ac:dyDescent="0.2">
      <c r="A77" s="56" t="s">
        <v>4</v>
      </c>
      <c r="B77" s="13">
        <v>4010429</v>
      </c>
      <c r="C77" s="25" t="s">
        <v>7</v>
      </c>
      <c r="D77" s="13" t="s">
        <v>5</v>
      </c>
      <c r="E77" s="13" t="s">
        <v>5</v>
      </c>
      <c r="F77" s="26" t="s">
        <v>107</v>
      </c>
      <c r="G77" s="15">
        <v>0</v>
      </c>
      <c r="H77" s="16">
        <v>0</v>
      </c>
      <c r="I77" s="16">
        <v>0</v>
      </c>
      <c r="J77" s="16">
        <f t="shared" ref="J77" si="23">+J78</f>
        <v>50</v>
      </c>
      <c r="K77" s="16">
        <f t="shared" si="3"/>
        <v>50</v>
      </c>
      <c r="L77" s="17" t="s">
        <v>192</v>
      </c>
    </row>
    <row r="78" spans="1:12" ht="13.5" thickBot="1" x14ac:dyDescent="0.25">
      <c r="A78" s="57"/>
      <c r="B78" s="27"/>
      <c r="C78" s="28"/>
      <c r="D78" s="27">
        <v>3299</v>
      </c>
      <c r="E78" s="38">
        <v>5222</v>
      </c>
      <c r="F78" s="41" t="s">
        <v>26</v>
      </c>
      <c r="G78" s="31">
        <v>0</v>
      </c>
      <c r="H78" s="32">
        <v>0</v>
      </c>
      <c r="I78" s="32">
        <v>0</v>
      </c>
      <c r="J78" s="32">
        <v>50</v>
      </c>
      <c r="K78" s="32">
        <f t="shared" si="3"/>
        <v>50</v>
      </c>
    </row>
    <row r="79" spans="1:12" ht="33.75" x14ac:dyDescent="0.2">
      <c r="A79" s="56" t="s">
        <v>4</v>
      </c>
      <c r="B79" s="13">
        <v>4010430</v>
      </c>
      <c r="C79" s="25" t="s">
        <v>7</v>
      </c>
      <c r="D79" s="13" t="s">
        <v>5</v>
      </c>
      <c r="E79" s="13" t="s">
        <v>5</v>
      </c>
      <c r="F79" s="26" t="s">
        <v>108</v>
      </c>
      <c r="G79" s="15">
        <v>0</v>
      </c>
      <c r="H79" s="16">
        <v>0</v>
      </c>
      <c r="I79" s="16">
        <v>0</v>
      </c>
      <c r="J79" s="16">
        <f t="shared" ref="J79" si="24">+J80</f>
        <v>25</v>
      </c>
      <c r="K79" s="16">
        <f t="shared" si="3"/>
        <v>25</v>
      </c>
      <c r="L79" s="17" t="s">
        <v>192</v>
      </c>
    </row>
    <row r="80" spans="1:12" ht="13.5" thickBot="1" x14ac:dyDescent="0.25">
      <c r="A80" s="57"/>
      <c r="B80" s="27"/>
      <c r="C80" s="28"/>
      <c r="D80" s="27">
        <v>3299</v>
      </c>
      <c r="E80" s="38">
        <v>5222</v>
      </c>
      <c r="F80" s="41" t="s">
        <v>26</v>
      </c>
      <c r="G80" s="31">
        <v>0</v>
      </c>
      <c r="H80" s="32">
        <v>0</v>
      </c>
      <c r="I80" s="32">
        <v>0</v>
      </c>
      <c r="J80" s="32">
        <v>25</v>
      </c>
      <c r="K80" s="32">
        <f t="shared" si="3"/>
        <v>25</v>
      </c>
    </row>
    <row r="81" spans="1:12" x14ac:dyDescent="0.2">
      <c r="A81" s="56" t="s">
        <v>4</v>
      </c>
      <c r="B81" s="13">
        <v>4010431</v>
      </c>
      <c r="C81" s="25" t="s">
        <v>7</v>
      </c>
      <c r="D81" s="13" t="s">
        <v>5</v>
      </c>
      <c r="E81" s="13" t="s">
        <v>5</v>
      </c>
      <c r="F81" s="26" t="s">
        <v>109</v>
      </c>
      <c r="G81" s="15">
        <v>0</v>
      </c>
      <c r="H81" s="16">
        <v>0</v>
      </c>
      <c r="I81" s="16">
        <v>0</v>
      </c>
      <c r="J81" s="16">
        <f t="shared" ref="J81" si="25">+J82</f>
        <v>50</v>
      </c>
      <c r="K81" s="16">
        <f t="shared" si="3"/>
        <v>50</v>
      </c>
      <c r="L81" s="17" t="s">
        <v>192</v>
      </c>
    </row>
    <row r="82" spans="1:12" ht="13.5" thickBot="1" x14ac:dyDescent="0.25">
      <c r="A82" s="57"/>
      <c r="B82" s="27"/>
      <c r="C82" s="28"/>
      <c r="D82" s="27">
        <v>3299</v>
      </c>
      <c r="E82" s="38">
        <v>5222</v>
      </c>
      <c r="F82" s="41" t="s">
        <v>26</v>
      </c>
      <c r="G82" s="31">
        <v>0</v>
      </c>
      <c r="H82" s="32">
        <v>0</v>
      </c>
      <c r="I82" s="32">
        <v>0</v>
      </c>
      <c r="J82" s="32">
        <v>50</v>
      </c>
      <c r="K82" s="32">
        <f t="shared" si="3"/>
        <v>50</v>
      </c>
    </row>
    <row r="83" spans="1:12" ht="22.5" x14ac:dyDescent="0.2">
      <c r="A83" s="56" t="s">
        <v>4</v>
      </c>
      <c r="B83" s="13">
        <v>4010432</v>
      </c>
      <c r="C83" s="25" t="s">
        <v>7</v>
      </c>
      <c r="D83" s="13" t="s">
        <v>5</v>
      </c>
      <c r="E83" s="13" t="s">
        <v>5</v>
      </c>
      <c r="F83" s="26" t="s">
        <v>110</v>
      </c>
      <c r="G83" s="15">
        <v>0</v>
      </c>
      <c r="H83" s="16">
        <v>0</v>
      </c>
      <c r="I83" s="16">
        <v>0</v>
      </c>
      <c r="J83" s="16">
        <f t="shared" ref="J83" si="26">+J84</f>
        <v>50</v>
      </c>
      <c r="K83" s="16">
        <f t="shared" si="3"/>
        <v>50</v>
      </c>
      <c r="L83" s="17" t="s">
        <v>192</v>
      </c>
    </row>
    <row r="84" spans="1:12" ht="23.25" thickBot="1" x14ac:dyDescent="0.25">
      <c r="A84" s="57"/>
      <c r="B84" s="27"/>
      <c r="C84" s="28"/>
      <c r="D84" s="27">
        <v>3299</v>
      </c>
      <c r="E84" s="27">
        <v>5229</v>
      </c>
      <c r="F84" s="30" t="s">
        <v>43</v>
      </c>
      <c r="G84" s="31">
        <v>0</v>
      </c>
      <c r="H84" s="32">
        <v>0</v>
      </c>
      <c r="I84" s="32">
        <v>0</v>
      </c>
      <c r="J84" s="32">
        <v>50</v>
      </c>
      <c r="K84" s="32">
        <f t="shared" si="3"/>
        <v>50</v>
      </c>
    </row>
    <row r="85" spans="1:12" ht="22.5" x14ac:dyDescent="0.2">
      <c r="A85" s="56" t="s">
        <v>4</v>
      </c>
      <c r="B85" s="13">
        <v>4010433</v>
      </c>
      <c r="C85" s="25" t="s">
        <v>7</v>
      </c>
      <c r="D85" s="13" t="s">
        <v>5</v>
      </c>
      <c r="E85" s="13" t="s">
        <v>5</v>
      </c>
      <c r="F85" s="26" t="s">
        <v>60</v>
      </c>
      <c r="G85" s="15">
        <v>0</v>
      </c>
      <c r="H85" s="16">
        <v>0</v>
      </c>
      <c r="I85" s="16">
        <v>0</v>
      </c>
      <c r="J85" s="16">
        <f t="shared" ref="J85" si="27">+J86</f>
        <v>49.9</v>
      </c>
      <c r="K85" s="16">
        <f t="shared" si="3"/>
        <v>49.9</v>
      </c>
      <c r="L85" s="17" t="s">
        <v>192</v>
      </c>
    </row>
    <row r="86" spans="1:12" ht="13.5" thickBot="1" x14ac:dyDescent="0.25">
      <c r="A86" s="57"/>
      <c r="B86" s="27"/>
      <c r="C86" s="28"/>
      <c r="D86" s="27">
        <v>3299</v>
      </c>
      <c r="E86" s="38">
        <v>5222</v>
      </c>
      <c r="F86" s="41" t="s">
        <v>26</v>
      </c>
      <c r="G86" s="31">
        <v>0</v>
      </c>
      <c r="H86" s="32">
        <v>0</v>
      </c>
      <c r="I86" s="32">
        <v>0</v>
      </c>
      <c r="J86" s="32">
        <v>49.9</v>
      </c>
      <c r="K86" s="32">
        <f t="shared" si="3"/>
        <v>49.9</v>
      </c>
    </row>
    <row r="87" spans="1:12" ht="22.5" x14ac:dyDescent="0.2">
      <c r="A87" s="56" t="s">
        <v>4</v>
      </c>
      <c r="B87" s="13">
        <v>4010434</v>
      </c>
      <c r="C87" s="25">
        <v>3443</v>
      </c>
      <c r="D87" s="13" t="s">
        <v>5</v>
      </c>
      <c r="E87" s="13" t="s">
        <v>5</v>
      </c>
      <c r="F87" s="26" t="s">
        <v>194</v>
      </c>
      <c r="G87" s="15">
        <v>0</v>
      </c>
      <c r="H87" s="16">
        <v>0</v>
      </c>
      <c r="I87" s="16">
        <v>0</v>
      </c>
      <c r="J87" s="16">
        <f t="shared" ref="J87" si="28">+J88</f>
        <v>45</v>
      </c>
      <c r="K87" s="16">
        <f t="shared" si="3"/>
        <v>45</v>
      </c>
      <c r="L87" s="17" t="s">
        <v>192</v>
      </c>
    </row>
    <row r="88" spans="1:12" ht="13.5" thickBot="1" x14ac:dyDescent="0.25">
      <c r="A88" s="57"/>
      <c r="B88" s="27"/>
      <c r="C88" s="28"/>
      <c r="D88" s="27">
        <v>3299</v>
      </c>
      <c r="E88" s="27">
        <v>5321</v>
      </c>
      <c r="F88" s="30" t="s">
        <v>31</v>
      </c>
      <c r="G88" s="31">
        <v>0</v>
      </c>
      <c r="H88" s="32">
        <v>0</v>
      </c>
      <c r="I88" s="32">
        <v>0</v>
      </c>
      <c r="J88" s="32">
        <v>45</v>
      </c>
      <c r="K88" s="32">
        <f t="shared" si="3"/>
        <v>45</v>
      </c>
    </row>
    <row r="89" spans="1:12" ht="22.5" x14ac:dyDescent="0.2">
      <c r="A89" s="56" t="s">
        <v>4</v>
      </c>
      <c r="B89" s="13">
        <v>4010435</v>
      </c>
      <c r="C89" s="25">
        <v>2458</v>
      </c>
      <c r="D89" s="13" t="s">
        <v>5</v>
      </c>
      <c r="E89" s="13" t="s">
        <v>5</v>
      </c>
      <c r="F89" s="26" t="s">
        <v>195</v>
      </c>
      <c r="G89" s="15">
        <v>0</v>
      </c>
      <c r="H89" s="16">
        <v>0</v>
      </c>
      <c r="I89" s="16">
        <v>0</v>
      </c>
      <c r="J89" s="16">
        <f t="shared" ref="J89" si="29">+J90</f>
        <v>28</v>
      </c>
      <c r="K89" s="16">
        <f t="shared" si="3"/>
        <v>28</v>
      </c>
      <c r="L89" s="17" t="s">
        <v>192</v>
      </c>
    </row>
    <row r="90" spans="1:12" ht="13.5" thickBot="1" x14ac:dyDescent="0.25">
      <c r="A90" s="57"/>
      <c r="B90" s="27"/>
      <c r="C90" s="28"/>
      <c r="D90" s="27">
        <v>3299</v>
      </c>
      <c r="E90" s="27">
        <v>5321</v>
      </c>
      <c r="F90" s="30" t="s">
        <v>31</v>
      </c>
      <c r="G90" s="31">
        <v>0</v>
      </c>
      <c r="H90" s="32">
        <v>0</v>
      </c>
      <c r="I90" s="32">
        <v>0</v>
      </c>
      <c r="J90" s="32">
        <v>28</v>
      </c>
      <c r="K90" s="32">
        <f t="shared" si="3"/>
        <v>28</v>
      </c>
    </row>
    <row r="91" spans="1:12" ht="33.75" x14ac:dyDescent="0.2">
      <c r="A91" s="56" t="s">
        <v>4</v>
      </c>
      <c r="B91" s="13">
        <v>4010436</v>
      </c>
      <c r="C91" s="25">
        <v>5441</v>
      </c>
      <c r="D91" s="13" t="s">
        <v>5</v>
      </c>
      <c r="E91" s="13" t="s">
        <v>5</v>
      </c>
      <c r="F91" s="26" t="s">
        <v>196</v>
      </c>
      <c r="G91" s="15">
        <v>0</v>
      </c>
      <c r="H91" s="16">
        <v>0</v>
      </c>
      <c r="I91" s="16">
        <v>0</v>
      </c>
      <c r="J91" s="16">
        <f t="shared" ref="J91" si="30">+J92</f>
        <v>50</v>
      </c>
      <c r="K91" s="16">
        <f t="shared" si="3"/>
        <v>50</v>
      </c>
      <c r="L91" s="17" t="s">
        <v>192</v>
      </c>
    </row>
    <row r="92" spans="1:12" ht="13.5" thickBot="1" x14ac:dyDescent="0.25">
      <c r="A92" s="57"/>
      <c r="B92" s="27"/>
      <c r="C92" s="28"/>
      <c r="D92" s="27">
        <v>3299</v>
      </c>
      <c r="E92" s="27">
        <v>5321</v>
      </c>
      <c r="F92" s="30" t="s">
        <v>31</v>
      </c>
      <c r="G92" s="31">
        <v>0</v>
      </c>
      <c r="H92" s="32">
        <v>0</v>
      </c>
      <c r="I92" s="32">
        <v>0</v>
      </c>
      <c r="J92" s="32">
        <v>50</v>
      </c>
      <c r="K92" s="32">
        <f t="shared" si="3"/>
        <v>50</v>
      </c>
    </row>
    <row r="93" spans="1:12" ht="22.5" x14ac:dyDescent="0.2">
      <c r="A93" s="56" t="s">
        <v>4</v>
      </c>
      <c r="B93" s="13">
        <v>4010437</v>
      </c>
      <c r="C93" s="25" t="s">
        <v>7</v>
      </c>
      <c r="D93" s="13" t="s">
        <v>5</v>
      </c>
      <c r="E93" s="13" t="s">
        <v>5</v>
      </c>
      <c r="F93" s="26" t="s">
        <v>111</v>
      </c>
      <c r="G93" s="15">
        <v>0</v>
      </c>
      <c r="H93" s="16">
        <v>0</v>
      </c>
      <c r="I93" s="16">
        <v>0</v>
      </c>
      <c r="J93" s="16">
        <f t="shared" ref="J93" si="31">+J94</f>
        <v>24</v>
      </c>
      <c r="K93" s="16">
        <f t="shared" si="3"/>
        <v>24</v>
      </c>
      <c r="L93" s="17" t="s">
        <v>192</v>
      </c>
    </row>
    <row r="94" spans="1:12" ht="13.5" thickBot="1" x14ac:dyDescent="0.25">
      <c r="A94" s="57"/>
      <c r="B94" s="27"/>
      <c r="C94" s="28"/>
      <c r="D94" s="27">
        <v>3299</v>
      </c>
      <c r="E94" s="38">
        <v>5222</v>
      </c>
      <c r="F94" s="41" t="s">
        <v>26</v>
      </c>
      <c r="G94" s="31">
        <v>0</v>
      </c>
      <c r="H94" s="32">
        <v>0</v>
      </c>
      <c r="I94" s="32">
        <v>0</v>
      </c>
      <c r="J94" s="32">
        <v>24</v>
      </c>
      <c r="K94" s="32">
        <f t="shared" si="3"/>
        <v>24</v>
      </c>
    </row>
    <row r="95" spans="1:12" ht="22.5" x14ac:dyDescent="0.2">
      <c r="A95" s="56" t="s">
        <v>4</v>
      </c>
      <c r="B95" s="13">
        <v>4010438</v>
      </c>
      <c r="C95" s="25" t="s">
        <v>7</v>
      </c>
      <c r="D95" s="13" t="s">
        <v>5</v>
      </c>
      <c r="E95" s="13" t="s">
        <v>5</v>
      </c>
      <c r="F95" s="26" t="s">
        <v>112</v>
      </c>
      <c r="G95" s="15">
        <v>0</v>
      </c>
      <c r="H95" s="16">
        <v>0</v>
      </c>
      <c r="I95" s="16">
        <v>0</v>
      </c>
      <c r="J95" s="16">
        <f t="shared" ref="J95" si="32">+J96</f>
        <v>25</v>
      </c>
      <c r="K95" s="16">
        <f t="shared" si="3"/>
        <v>25</v>
      </c>
      <c r="L95" s="17" t="s">
        <v>192</v>
      </c>
    </row>
    <row r="96" spans="1:12" ht="13.5" thickBot="1" x14ac:dyDescent="0.25">
      <c r="A96" s="57"/>
      <c r="B96" s="27"/>
      <c r="C96" s="28"/>
      <c r="D96" s="27">
        <v>3299</v>
      </c>
      <c r="E96" s="38">
        <v>5222</v>
      </c>
      <c r="F96" s="41" t="s">
        <v>26</v>
      </c>
      <c r="G96" s="31">
        <v>0</v>
      </c>
      <c r="H96" s="32">
        <v>0</v>
      </c>
      <c r="I96" s="32">
        <v>0</v>
      </c>
      <c r="J96" s="32">
        <v>25</v>
      </c>
      <c r="K96" s="32">
        <f t="shared" si="3"/>
        <v>25</v>
      </c>
    </row>
    <row r="97" spans="1:12" ht="22.5" x14ac:dyDescent="0.2">
      <c r="A97" s="56" t="s">
        <v>4</v>
      </c>
      <c r="B97" s="13">
        <v>4010439</v>
      </c>
      <c r="C97" s="25">
        <v>3413</v>
      </c>
      <c r="D97" s="13" t="s">
        <v>5</v>
      </c>
      <c r="E97" s="13" t="s">
        <v>5</v>
      </c>
      <c r="F97" s="26" t="s">
        <v>197</v>
      </c>
      <c r="G97" s="15">
        <v>0</v>
      </c>
      <c r="H97" s="16">
        <v>0</v>
      </c>
      <c r="I97" s="16">
        <v>0</v>
      </c>
      <c r="J97" s="16">
        <f t="shared" ref="J97" si="33">+J98</f>
        <v>30</v>
      </c>
      <c r="K97" s="16">
        <f t="shared" si="3"/>
        <v>30</v>
      </c>
      <c r="L97" s="17" t="s">
        <v>192</v>
      </c>
    </row>
    <row r="98" spans="1:12" ht="13.5" thickBot="1" x14ac:dyDescent="0.25">
      <c r="A98" s="57"/>
      <c r="B98" s="27"/>
      <c r="C98" s="28"/>
      <c r="D98" s="27">
        <v>3299</v>
      </c>
      <c r="E98" s="27">
        <v>5321</v>
      </c>
      <c r="F98" s="30" t="s">
        <v>31</v>
      </c>
      <c r="G98" s="31">
        <v>0</v>
      </c>
      <c r="H98" s="32">
        <v>0</v>
      </c>
      <c r="I98" s="32">
        <v>0</v>
      </c>
      <c r="J98" s="32">
        <v>30</v>
      </c>
      <c r="K98" s="32">
        <f t="shared" si="3"/>
        <v>30</v>
      </c>
    </row>
    <row r="99" spans="1:12" ht="22.5" x14ac:dyDescent="0.2">
      <c r="A99" s="56" t="s">
        <v>4</v>
      </c>
      <c r="B99" s="13">
        <v>4010440</v>
      </c>
      <c r="C99" s="25">
        <v>5456</v>
      </c>
      <c r="D99" s="13" t="s">
        <v>5</v>
      </c>
      <c r="E99" s="13" t="s">
        <v>5</v>
      </c>
      <c r="F99" s="26" t="s">
        <v>73</v>
      </c>
      <c r="G99" s="15">
        <v>0</v>
      </c>
      <c r="H99" s="16">
        <v>0</v>
      </c>
      <c r="I99" s="16">
        <v>0</v>
      </c>
      <c r="J99" s="16">
        <f t="shared" ref="J99" si="34">+J100</f>
        <v>49</v>
      </c>
      <c r="K99" s="16">
        <f t="shared" si="3"/>
        <v>49</v>
      </c>
      <c r="L99" s="17" t="s">
        <v>192</v>
      </c>
    </row>
    <row r="100" spans="1:12" ht="13.5" thickBot="1" x14ac:dyDescent="0.25">
      <c r="A100" s="57"/>
      <c r="B100" s="27"/>
      <c r="C100" s="28"/>
      <c r="D100" s="27">
        <v>3299</v>
      </c>
      <c r="E100" s="27">
        <v>5321</v>
      </c>
      <c r="F100" s="30" t="s">
        <v>31</v>
      </c>
      <c r="G100" s="31">
        <v>0</v>
      </c>
      <c r="H100" s="32">
        <v>0</v>
      </c>
      <c r="I100" s="32">
        <v>0</v>
      </c>
      <c r="J100" s="32">
        <v>49</v>
      </c>
      <c r="K100" s="32">
        <f t="shared" si="3"/>
        <v>49</v>
      </c>
    </row>
    <row r="101" spans="1:12" ht="22.5" x14ac:dyDescent="0.2">
      <c r="A101" s="56" t="s">
        <v>4</v>
      </c>
      <c r="B101" s="13">
        <v>4010441</v>
      </c>
      <c r="C101" s="25" t="s">
        <v>7</v>
      </c>
      <c r="D101" s="13" t="s">
        <v>5</v>
      </c>
      <c r="E101" s="13" t="s">
        <v>5</v>
      </c>
      <c r="F101" s="26" t="s">
        <v>113</v>
      </c>
      <c r="G101" s="15">
        <v>0</v>
      </c>
      <c r="H101" s="16">
        <v>0</v>
      </c>
      <c r="I101" s="16">
        <v>0</v>
      </c>
      <c r="J101" s="16">
        <f t="shared" ref="J101" si="35">+J102</f>
        <v>40</v>
      </c>
      <c r="K101" s="16">
        <f t="shared" ref="K101:K164" si="36">+I101+J101</f>
        <v>40</v>
      </c>
      <c r="L101" s="17" t="s">
        <v>192</v>
      </c>
    </row>
    <row r="102" spans="1:12" ht="13.5" thickBot="1" x14ac:dyDescent="0.25">
      <c r="A102" s="57"/>
      <c r="B102" s="27"/>
      <c r="C102" s="28"/>
      <c r="D102" s="27">
        <v>3299</v>
      </c>
      <c r="E102" s="38">
        <v>5222</v>
      </c>
      <c r="F102" s="41" t="s">
        <v>26</v>
      </c>
      <c r="G102" s="31">
        <v>0</v>
      </c>
      <c r="H102" s="32">
        <v>0</v>
      </c>
      <c r="I102" s="32">
        <v>0</v>
      </c>
      <c r="J102" s="32">
        <v>40</v>
      </c>
      <c r="K102" s="32">
        <f t="shared" si="36"/>
        <v>40</v>
      </c>
    </row>
    <row r="103" spans="1:12" ht="33.75" x14ac:dyDescent="0.2">
      <c r="A103" s="56" t="s">
        <v>4</v>
      </c>
      <c r="B103" s="13">
        <v>4010442</v>
      </c>
      <c r="C103" s="25">
        <v>2491</v>
      </c>
      <c r="D103" s="13" t="s">
        <v>5</v>
      </c>
      <c r="E103" s="13" t="s">
        <v>5</v>
      </c>
      <c r="F103" s="26" t="s">
        <v>74</v>
      </c>
      <c r="G103" s="15">
        <v>0</v>
      </c>
      <c r="H103" s="16">
        <v>0</v>
      </c>
      <c r="I103" s="16">
        <v>0</v>
      </c>
      <c r="J103" s="16">
        <f t="shared" ref="J103" si="37">+J104</f>
        <v>20</v>
      </c>
      <c r="K103" s="16">
        <f t="shared" si="36"/>
        <v>20</v>
      </c>
      <c r="L103" s="17" t="s">
        <v>192</v>
      </c>
    </row>
    <row r="104" spans="1:12" ht="13.5" thickBot="1" x14ac:dyDescent="0.25">
      <c r="A104" s="57"/>
      <c r="B104" s="27"/>
      <c r="C104" s="28"/>
      <c r="D104" s="27">
        <v>3299</v>
      </c>
      <c r="E104" s="27">
        <v>5321</v>
      </c>
      <c r="F104" s="30" t="s">
        <v>31</v>
      </c>
      <c r="G104" s="31">
        <v>0</v>
      </c>
      <c r="H104" s="32">
        <v>0</v>
      </c>
      <c r="I104" s="32">
        <v>0</v>
      </c>
      <c r="J104" s="32">
        <v>20</v>
      </c>
      <c r="K104" s="32">
        <f t="shared" si="36"/>
        <v>20</v>
      </c>
    </row>
    <row r="105" spans="1:12" ht="22.5" x14ac:dyDescent="0.2">
      <c r="A105" s="56" t="s">
        <v>4</v>
      </c>
      <c r="B105" s="13">
        <v>4010443</v>
      </c>
      <c r="C105" s="25" t="s">
        <v>7</v>
      </c>
      <c r="D105" s="13" t="s">
        <v>5</v>
      </c>
      <c r="E105" s="13" t="s">
        <v>5</v>
      </c>
      <c r="F105" s="26" t="s">
        <v>114</v>
      </c>
      <c r="G105" s="15">
        <v>0</v>
      </c>
      <c r="H105" s="16">
        <v>0</v>
      </c>
      <c r="I105" s="16">
        <v>0</v>
      </c>
      <c r="J105" s="16">
        <f t="shared" ref="J105" si="38">+J106</f>
        <v>25.6</v>
      </c>
      <c r="K105" s="16">
        <f t="shared" si="36"/>
        <v>25.6</v>
      </c>
      <c r="L105" s="17" t="s">
        <v>192</v>
      </c>
    </row>
    <row r="106" spans="1:12" ht="13.5" thickBot="1" x14ac:dyDescent="0.25">
      <c r="A106" s="57"/>
      <c r="B106" s="27"/>
      <c r="C106" s="28"/>
      <c r="D106" s="27">
        <v>3299</v>
      </c>
      <c r="E106" s="38">
        <v>5222</v>
      </c>
      <c r="F106" s="41" t="s">
        <v>26</v>
      </c>
      <c r="G106" s="31">
        <v>0</v>
      </c>
      <c r="H106" s="32">
        <v>0</v>
      </c>
      <c r="I106" s="32">
        <v>0</v>
      </c>
      <c r="J106" s="32">
        <v>25.6</v>
      </c>
      <c r="K106" s="32">
        <f t="shared" si="36"/>
        <v>25.6</v>
      </c>
    </row>
    <row r="107" spans="1:12" ht="22.5" x14ac:dyDescent="0.2">
      <c r="A107" s="56" t="s">
        <v>4</v>
      </c>
      <c r="B107" s="13">
        <v>4010444</v>
      </c>
      <c r="C107" s="25" t="s">
        <v>7</v>
      </c>
      <c r="D107" s="13" t="s">
        <v>5</v>
      </c>
      <c r="E107" s="13" t="s">
        <v>5</v>
      </c>
      <c r="F107" s="26" t="s">
        <v>115</v>
      </c>
      <c r="G107" s="15">
        <v>0</v>
      </c>
      <c r="H107" s="16">
        <v>0</v>
      </c>
      <c r="I107" s="16">
        <v>0</v>
      </c>
      <c r="J107" s="16">
        <f t="shared" ref="J107" si="39">+J108</f>
        <v>25</v>
      </c>
      <c r="K107" s="16">
        <f t="shared" si="36"/>
        <v>25</v>
      </c>
      <c r="L107" s="17" t="s">
        <v>192</v>
      </c>
    </row>
    <row r="108" spans="1:12" ht="13.5" thickBot="1" x14ac:dyDescent="0.25">
      <c r="A108" s="57"/>
      <c r="B108" s="27"/>
      <c r="C108" s="28"/>
      <c r="D108" s="27">
        <v>3299</v>
      </c>
      <c r="E108" s="38">
        <v>5222</v>
      </c>
      <c r="F108" s="41" t="s">
        <v>26</v>
      </c>
      <c r="G108" s="31">
        <v>0</v>
      </c>
      <c r="H108" s="32">
        <v>0</v>
      </c>
      <c r="I108" s="32">
        <v>0</v>
      </c>
      <c r="J108" s="32">
        <v>25</v>
      </c>
      <c r="K108" s="32">
        <f t="shared" si="36"/>
        <v>25</v>
      </c>
    </row>
    <row r="109" spans="1:12" ht="22.5" x14ac:dyDescent="0.2">
      <c r="A109" s="56" t="s">
        <v>4</v>
      </c>
      <c r="B109" s="13">
        <v>4010445</v>
      </c>
      <c r="C109" s="25" t="s">
        <v>7</v>
      </c>
      <c r="D109" s="13" t="s">
        <v>5</v>
      </c>
      <c r="E109" s="13" t="s">
        <v>5</v>
      </c>
      <c r="F109" s="26" t="s">
        <v>116</v>
      </c>
      <c r="G109" s="15">
        <v>0</v>
      </c>
      <c r="H109" s="16">
        <v>0</v>
      </c>
      <c r="I109" s="16">
        <v>0</v>
      </c>
      <c r="J109" s="16">
        <f t="shared" ref="J109" si="40">+J110</f>
        <v>25</v>
      </c>
      <c r="K109" s="16">
        <f t="shared" si="36"/>
        <v>25</v>
      </c>
      <c r="L109" s="17" t="s">
        <v>192</v>
      </c>
    </row>
    <row r="110" spans="1:12" ht="13.5" thickBot="1" x14ac:dyDescent="0.25">
      <c r="A110" s="57"/>
      <c r="B110" s="27"/>
      <c r="C110" s="28"/>
      <c r="D110" s="27">
        <v>3299</v>
      </c>
      <c r="E110" s="38">
        <v>5222</v>
      </c>
      <c r="F110" s="41" t="s">
        <v>26</v>
      </c>
      <c r="G110" s="31">
        <v>0</v>
      </c>
      <c r="H110" s="32">
        <v>0</v>
      </c>
      <c r="I110" s="32">
        <v>0</v>
      </c>
      <c r="J110" s="32">
        <v>25</v>
      </c>
      <c r="K110" s="32">
        <f t="shared" si="36"/>
        <v>25</v>
      </c>
    </row>
    <row r="111" spans="1:12" ht="33.75" x14ac:dyDescent="0.2">
      <c r="A111" s="56" t="s">
        <v>4</v>
      </c>
      <c r="B111" s="13">
        <v>4010446</v>
      </c>
      <c r="C111" s="25" t="s">
        <v>7</v>
      </c>
      <c r="D111" s="13" t="s">
        <v>5</v>
      </c>
      <c r="E111" s="13" t="s">
        <v>5</v>
      </c>
      <c r="F111" s="26" t="s">
        <v>117</v>
      </c>
      <c r="G111" s="15">
        <v>0</v>
      </c>
      <c r="H111" s="16">
        <v>0</v>
      </c>
      <c r="I111" s="16">
        <v>0</v>
      </c>
      <c r="J111" s="16">
        <f t="shared" ref="J111" si="41">+J112</f>
        <v>45</v>
      </c>
      <c r="K111" s="16">
        <f t="shared" si="36"/>
        <v>45</v>
      </c>
      <c r="L111" s="17" t="s">
        <v>192</v>
      </c>
    </row>
    <row r="112" spans="1:12" ht="13.5" thickBot="1" x14ac:dyDescent="0.25">
      <c r="A112" s="57"/>
      <c r="B112" s="27"/>
      <c r="C112" s="28"/>
      <c r="D112" s="27">
        <v>3299</v>
      </c>
      <c r="E112" s="38">
        <v>5222</v>
      </c>
      <c r="F112" s="41" t="s">
        <v>26</v>
      </c>
      <c r="G112" s="31">
        <v>0</v>
      </c>
      <c r="H112" s="32">
        <v>0</v>
      </c>
      <c r="I112" s="32">
        <v>0</v>
      </c>
      <c r="J112" s="32">
        <v>45</v>
      </c>
      <c r="K112" s="32">
        <f t="shared" si="36"/>
        <v>45</v>
      </c>
    </row>
    <row r="113" spans="1:12" ht="33.75" x14ac:dyDescent="0.2">
      <c r="A113" s="56" t="s">
        <v>4</v>
      </c>
      <c r="B113" s="13">
        <v>4010447</v>
      </c>
      <c r="C113" s="25" t="s">
        <v>7</v>
      </c>
      <c r="D113" s="13" t="s">
        <v>5</v>
      </c>
      <c r="E113" s="13" t="s">
        <v>5</v>
      </c>
      <c r="F113" s="26" t="s">
        <v>118</v>
      </c>
      <c r="G113" s="15">
        <v>0</v>
      </c>
      <c r="H113" s="16">
        <v>0</v>
      </c>
      <c r="I113" s="16">
        <v>0</v>
      </c>
      <c r="J113" s="16">
        <f t="shared" ref="J113" si="42">+J114</f>
        <v>50</v>
      </c>
      <c r="K113" s="16">
        <f t="shared" si="36"/>
        <v>50</v>
      </c>
      <c r="L113" s="17" t="s">
        <v>192</v>
      </c>
    </row>
    <row r="114" spans="1:12" ht="13.5" thickBot="1" x14ac:dyDescent="0.25">
      <c r="A114" s="57"/>
      <c r="B114" s="27"/>
      <c r="C114" s="28"/>
      <c r="D114" s="27">
        <v>3299</v>
      </c>
      <c r="E114" s="38">
        <v>5222</v>
      </c>
      <c r="F114" s="41" t="s">
        <v>26</v>
      </c>
      <c r="G114" s="31">
        <v>0</v>
      </c>
      <c r="H114" s="32">
        <v>0</v>
      </c>
      <c r="I114" s="32">
        <v>0</v>
      </c>
      <c r="J114" s="32">
        <v>50</v>
      </c>
      <c r="K114" s="32">
        <f t="shared" si="36"/>
        <v>50</v>
      </c>
    </row>
    <row r="115" spans="1:12" ht="22.5" x14ac:dyDescent="0.2">
      <c r="A115" s="56" t="s">
        <v>4</v>
      </c>
      <c r="B115" s="13">
        <v>4010448</v>
      </c>
      <c r="C115" s="25" t="s">
        <v>7</v>
      </c>
      <c r="D115" s="13" t="s">
        <v>5</v>
      </c>
      <c r="E115" s="13" t="s">
        <v>5</v>
      </c>
      <c r="F115" s="26" t="s">
        <v>119</v>
      </c>
      <c r="G115" s="15">
        <v>0</v>
      </c>
      <c r="H115" s="16">
        <v>0</v>
      </c>
      <c r="I115" s="16">
        <v>0</v>
      </c>
      <c r="J115" s="16">
        <f t="shared" ref="J115" si="43">+J116</f>
        <v>36</v>
      </c>
      <c r="K115" s="16">
        <f t="shared" si="36"/>
        <v>36</v>
      </c>
      <c r="L115" s="17" t="s">
        <v>192</v>
      </c>
    </row>
    <row r="116" spans="1:12" ht="13.5" thickBot="1" x14ac:dyDescent="0.25">
      <c r="A116" s="57"/>
      <c r="B116" s="27"/>
      <c r="C116" s="28"/>
      <c r="D116" s="27">
        <v>3299</v>
      </c>
      <c r="E116" s="38">
        <v>5222</v>
      </c>
      <c r="F116" s="41" t="s">
        <v>26</v>
      </c>
      <c r="G116" s="31">
        <v>0</v>
      </c>
      <c r="H116" s="32">
        <v>0</v>
      </c>
      <c r="I116" s="32">
        <v>0</v>
      </c>
      <c r="J116" s="32">
        <v>36</v>
      </c>
      <c r="K116" s="32">
        <f t="shared" si="36"/>
        <v>36</v>
      </c>
    </row>
    <row r="117" spans="1:12" ht="22.5" x14ac:dyDescent="0.2">
      <c r="A117" s="56" t="s">
        <v>4</v>
      </c>
      <c r="B117" s="13">
        <v>4010449</v>
      </c>
      <c r="C117" s="25">
        <v>3438</v>
      </c>
      <c r="D117" s="13" t="s">
        <v>5</v>
      </c>
      <c r="E117" s="13" t="s">
        <v>5</v>
      </c>
      <c r="F117" s="26" t="s">
        <v>75</v>
      </c>
      <c r="G117" s="15">
        <v>0</v>
      </c>
      <c r="H117" s="16">
        <v>0</v>
      </c>
      <c r="I117" s="16">
        <v>0</v>
      </c>
      <c r="J117" s="16">
        <f t="shared" ref="J117" si="44">+J118</f>
        <v>25</v>
      </c>
      <c r="K117" s="16">
        <f t="shared" si="36"/>
        <v>25</v>
      </c>
      <c r="L117" s="17" t="s">
        <v>192</v>
      </c>
    </row>
    <row r="118" spans="1:12" ht="13.5" thickBot="1" x14ac:dyDescent="0.25">
      <c r="A118" s="57"/>
      <c r="B118" s="27"/>
      <c r="C118" s="28"/>
      <c r="D118" s="27">
        <v>3299</v>
      </c>
      <c r="E118" s="27">
        <v>5321</v>
      </c>
      <c r="F118" s="30" t="s">
        <v>31</v>
      </c>
      <c r="G118" s="31">
        <v>0</v>
      </c>
      <c r="H118" s="32">
        <v>0</v>
      </c>
      <c r="I118" s="32">
        <v>0</v>
      </c>
      <c r="J118" s="32">
        <v>25</v>
      </c>
      <c r="K118" s="32">
        <f t="shared" si="36"/>
        <v>25</v>
      </c>
    </row>
    <row r="119" spans="1:12" ht="22.5" x14ac:dyDescent="0.2">
      <c r="A119" s="56" t="s">
        <v>4</v>
      </c>
      <c r="B119" s="13">
        <v>4010450</v>
      </c>
      <c r="C119" s="25">
        <v>2505</v>
      </c>
      <c r="D119" s="13" t="s">
        <v>5</v>
      </c>
      <c r="E119" s="13" t="s">
        <v>5</v>
      </c>
      <c r="F119" s="26" t="s">
        <v>61</v>
      </c>
      <c r="G119" s="15">
        <v>0</v>
      </c>
      <c r="H119" s="16">
        <v>0</v>
      </c>
      <c r="I119" s="16">
        <v>0</v>
      </c>
      <c r="J119" s="16">
        <f t="shared" ref="J119" si="45">+J120</f>
        <v>50</v>
      </c>
      <c r="K119" s="16">
        <f t="shared" si="36"/>
        <v>50</v>
      </c>
      <c r="L119" s="17" t="s">
        <v>192</v>
      </c>
    </row>
    <row r="120" spans="1:12" ht="13.5" thickBot="1" x14ac:dyDescent="0.25">
      <c r="A120" s="57"/>
      <c r="B120" s="27"/>
      <c r="C120" s="28"/>
      <c r="D120" s="27">
        <v>3299</v>
      </c>
      <c r="E120" s="27">
        <v>5321</v>
      </c>
      <c r="F120" s="30" t="s">
        <v>31</v>
      </c>
      <c r="G120" s="31">
        <v>0</v>
      </c>
      <c r="H120" s="32">
        <v>0</v>
      </c>
      <c r="I120" s="32">
        <v>0</v>
      </c>
      <c r="J120" s="32">
        <v>50</v>
      </c>
      <c r="K120" s="32">
        <f t="shared" si="36"/>
        <v>50</v>
      </c>
    </row>
    <row r="121" spans="1:12" ht="22.5" x14ac:dyDescent="0.2">
      <c r="A121" s="56" t="s">
        <v>4</v>
      </c>
      <c r="B121" s="13">
        <v>4010451</v>
      </c>
      <c r="C121" s="25">
        <v>4043</v>
      </c>
      <c r="D121" s="13" t="s">
        <v>5</v>
      </c>
      <c r="E121" s="13" t="s">
        <v>5</v>
      </c>
      <c r="F121" s="26" t="s">
        <v>62</v>
      </c>
      <c r="G121" s="15">
        <v>0</v>
      </c>
      <c r="H121" s="16">
        <v>0</v>
      </c>
      <c r="I121" s="16">
        <v>0</v>
      </c>
      <c r="J121" s="16">
        <f t="shared" ref="J121" si="46">+J122</f>
        <v>50</v>
      </c>
      <c r="K121" s="16">
        <f t="shared" si="36"/>
        <v>50</v>
      </c>
      <c r="L121" s="17" t="s">
        <v>192</v>
      </c>
    </row>
    <row r="122" spans="1:12" ht="13.5" thickBot="1" x14ac:dyDescent="0.25">
      <c r="A122" s="57"/>
      <c r="B122" s="27"/>
      <c r="C122" s="28"/>
      <c r="D122" s="27">
        <v>3299</v>
      </c>
      <c r="E122" s="27">
        <v>5321</v>
      </c>
      <c r="F122" s="30" t="s">
        <v>31</v>
      </c>
      <c r="G122" s="31">
        <v>0</v>
      </c>
      <c r="H122" s="32">
        <v>0</v>
      </c>
      <c r="I122" s="32">
        <v>0</v>
      </c>
      <c r="J122" s="32">
        <v>50</v>
      </c>
      <c r="K122" s="32">
        <f t="shared" si="36"/>
        <v>50</v>
      </c>
    </row>
    <row r="123" spans="1:12" ht="33.75" x14ac:dyDescent="0.2">
      <c r="A123" s="56" t="s">
        <v>4</v>
      </c>
      <c r="B123" s="13">
        <v>4010452</v>
      </c>
      <c r="C123" s="25" t="s">
        <v>7</v>
      </c>
      <c r="D123" s="13" t="s">
        <v>5</v>
      </c>
      <c r="E123" s="13" t="s">
        <v>5</v>
      </c>
      <c r="F123" s="26" t="s">
        <v>63</v>
      </c>
      <c r="G123" s="15">
        <v>0</v>
      </c>
      <c r="H123" s="16">
        <v>0</v>
      </c>
      <c r="I123" s="16">
        <v>0</v>
      </c>
      <c r="J123" s="16">
        <f t="shared" ref="J123" si="47">+J124</f>
        <v>40</v>
      </c>
      <c r="K123" s="16">
        <f t="shared" si="36"/>
        <v>40</v>
      </c>
      <c r="L123" s="17" t="s">
        <v>192</v>
      </c>
    </row>
    <row r="124" spans="1:12" ht="13.5" thickBot="1" x14ac:dyDescent="0.25">
      <c r="A124" s="57"/>
      <c r="B124" s="27"/>
      <c r="C124" s="28"/>
      <c r="D124" s="27">
        <v>3299</v>
      </c>
      <c r="E124" s="38">
        <v>5222</v>
      </c>
      <c r="F124" s="41" t="s">
        <v>26</v>
      </c>
      <c r="G124" s="31">
        <v>0</v>
      </c>
      <c r="H124" s="32">
        <v>0</v>
      </c>
      <c r="I124" s="32">
        <v>0</v>
      </c>
      <c r="J124" s="32">
        <v>40</v>
      </c>
      <c r="K124" s="32">
        <f t="shared" si="36"/>
        <v>40</v>
      </c>
    </row>
    <row r="125" spans="1:12" ht="22.5" x14ac:dyDescent="0.2">
      <c r="A125" s="56" t="s">
        <v>4</v>
      </c>
      <c r="B125" s="13">
        <v>4010453</v>
      </c>
      <c r="C125" s="25" t="s">
        <v>7</v>
      </c>
      <c r="D125" s="13" t="s">
        <v>5</v>
      </c>
      <c r="E125" s="13" t="s">
        <v>5</v>
      </c>
      <c r="F125" s="26" t="s">
        <v>64</v>
      </c>
      <c r="G125" s="15">
        <v>0</v>
      </c>
      <c r="H125" s="16">
        <v>0</v>
      </c>
      <c r="I125" s="16">
        <v>0</v>
      </c>
      <c r="J125" s="16">
        <f t="shared" ref="J125" si="48">+J126</f>
        <v>50</v>
      </c>
      <c r="K125" s="16">
        <f t="shared" si="36"/>
        <v>50</v>
      </c>
      <c r="L125" s="17" t="s">
        <v>192</v>
      </c>
    </row>
    <row r="126" spans="1:12" ht="13.5" thickBot="1" x14ac:dyDescent="0.25">
      <c r="A126" s="57"/>
      <c r="B126" s="27"/>
      <c r="C126" s="28"/>
      <c r="D126" s="27">
        <v>3299</v>
      </c>
      <c r="E126" s="38">
        <v>5222</v>
      </c>
      <c r="F126" s="41" t="s">
        <v>26</v>
      </c>
      <c r="G126" s="31">
        <v>0</v>
      </c>
      <c r="H126" s="32">
        <v>0</v>
      </c>
      <c r="I126" s="32">
        <v>0</v>
      </c>
      <c r="J126" s="32">
        <v>50</v>
      </c>
      <c r="K126" s="32">
        <f t="shared" si="36"/>
        <v>50</v>
      </c>
    </row>
    <row r="127" spans="1:12" ht="22.5" x14ac:dyDescent="0.2">
      <c r="A127" s="56" t="s">
        <v>4</v>
      </c>
      <c r="B127" s="13">
        <v>4010454</v>
      </c>
      <c r="C127" s="25">
        <v>2497</v>
      </c>
      <c r="D127" s="13" t="s">
        <v>5</v>
      </c>
      <c r="E127" s="13" t="s">
        <v>5</v>
      </c>
      <c r="F127" s="26" t="s">
        <v>198</v>
      </c>
      <c r="G127" s="15">
        <v>0</v>
      </c>
      <c r="H127" s="16">
        <v>0</v>
      </c>
      <c r="I127" s="16">
        <v>0</v>
      </c>
      <c r="J127" s="16">
        <f t="shared" ref="J127" si="49">+J128</f>
        <v>20</v>
      </c>
      <c r="K127" s="16">
        <f t="shared" si="36"/>
        <v>20</v>
      </c>
      <c r="L127" s="17" t="s">
        <v>192</v>
      </c>
    </row>
    <row r="128" spans="1:12" ht="13.5" thickBot="1" x14ac:dyDescent="0.25">
      <c r="A128" s="57"/>
      <c r="B128" s="27"/>
      <c r="C128" s="28"/>
      <c r="D128" s="27">
        <v>3299</v>
      </c>
      <c r="E128" s="27">
        <v>5321</v>
      </c>
      <c r="F128" s="30" t="s">
        <v>31</v>
      </c>
      <c r="G128" s="31">
        <v>0</v>
      </c>
      <c r="H128" s="32">
        <v>0</v>
      </c>
      <c r="I128" s="32">
        <v>0</v>
      </c>
      <c r="J128" s="32">
        <v>20</v>
      </c>
      <c r="K128" s="32">
        <f t="shared" si="36"/>
        <v>20</v>
      </c>
    </row>
    <row r="129" spans="1:12" ht="45" x14ac:dyDescent="0.2">
      <c r="A129" s="56" t="s">
        <v>4</v>
      </c>
      <c r="B129" s="13">
        <v>4010455</v>
      </c>
      <c r="C129" s="25">
        <v>3411</v>
      </c>
      <c r="D129" s="13" t="s">
        <v>5</v>
      </c>
      <c r="E129" s="13" t="s">
        <v>5</v>
      </c>
      <c r="F129" s="26" t="s">
        <v>199</v>
      </c>
      <c r="G129" s="15">
        <v>0</v>
      </c>
      <c r="H129" s="16">
        <v>0</v>
      </c>
      <c r="I129" s="16">
        <v>0</v>
      </c>
      <c r="J129" s="16">
        <f t="shared" ref="J129" si="50">+J130</f>
        <v>20</v>
      </c>
      <c r="K129" s="16">
        <f t="shared" si="36"/>
        <v>20</v>
      </c>
      <c r="L129" s="17" t="s">
        <v>192</v>
      </c>
    </row>
    <row r="130" spans="1:12" ht="13.5" thickBot="1" x14ac:dyDescent="0.25">
      <c r="A130" s="57"/>
      <c r="B130" s="27"/>
      <c r="C130" s="28"/>
      <c r="D130" s="27">
        <v>3299</v>
      </c>
      <c r="E130" s="27">
        <v>5321</v>
      </c>
      <c r="F130" s="30" t="s">
        <v>31</v>
      </c>
      <c r="G130" s="31">
        <v>0</v>
      </c>
      <c r="H130" s="32">
        <v>0</v>
      </c>
      <c r="I130" s="32">
        <v>0</v>
      </c>
      <c r="J130" s="32">
        <v>20</v>
      </c>
      <c r="K130" s="32">
        <f t="shared" si="36"/>
        <v>20</v>
      </c>
    </row>
    <row r="131" spans="1:12" ht="22.5" x14ac:dyDescent="0.2">
      <c r="A131" s="56" t="s">
        <v>4</v>
      </c>
      <c r="B131" s="13">
        <v>4010456</v>
      </c>
      <c r="C131" s="25" t="s">
        <v>7</v>
      </c>
      <c r="D131" s="13" t="s">
        <v>5</v>
      </c>
      <c r="E131" s="13" t="s">
        <v>5</v>
      </c>
      <c r="F131" s="26" t="s">
        <v>200</v>
      </c>
      <c r="G131" s="15">
        <v>0</v>
      </c>
      <c r="H131" s="16">
        <v>0</v>
      </c>
      <c r="I131" s="16">
        <v>0</v>
      </c>
      <c r="J131" s="16">
        <f t="shared" ref="J131" si="51">+J132</f>
        <v>50</v>
      </c>
      <c r="K131" s="16">
        <f t="shared" si="36"/>
        <v>50</v>
      </c>
      <c r="L131" s="17" t="s">
        <v>192</v>
      </c>
    </row>
    <row r="132" spans="1:12" ht="13.5" thickBot="1" x14ac:dyDescent="0.25">
      <c r="A132" s="57"/>
      <c r="B132" s="27"/>
      <c r="C132" s="28"/>
      <c r="D132" s="27">
        <v>3299</v>
      </c>
      <c r="E132" s="38">
        <v>5222</v>
      </c>
      <c r="F132" s="41" t="s">
        <v>26</v>
      </c>
      <c r="G132" s="31">
        <v>0</v>
      </c>
      <c r="H132" s="32">
        <v>0</v>
      </c>
      <c r="I132" s="32">
        <v>0</v>
      </c>
      <c r="J132" s="32">
        <v>50</v>
      </c>
      <c r="K132" s="32">
        <f t="shared" si="36"/>
        <v>50</v>
      </c>
    </row>
    <row r="133" spans="1:12" ht="22.5" x14ac:dyDescent="0.2">
      <c r="A133" s="56" t="s">
        <v>4</v>
      </c>
      <c r="B133" s="13">
        <v>4010457</v>
      </c>
      <c r="C133" s="25">
        <v>4486</v>
      </c>
      <c r="D133" s="13" t="s">
        <v>5</v>
      </c>
      <c r="E133" s="13" t="s">
        <v>5</v>
      </c>
      <c r="F133" s="26" t="s">
        <v>76</v>
      </c>
      <c r="G133" s="15">
        <v>0</v>
      </c>
      <c r="H133" s="16">
        <v>0</v>
      </c>
      <c r="I133" s="16">
        <v>0</v>
      </c>
      <c r="J133" s="16">
        <f t="shared" ref="J133" si="52">+J134</f>
        <v>45</v>
      </c>
      <c r="K133" s="16">
        <f t="shared" si="36"/>
        <v>45</v>
      </c>
      <c r="L133" s="17" t="s">
        <v>192</v>
      </c>
    </row>
    <row r="134" spans="1:12" ht="13.5" thickBot="1" x14ac:dyDescent="0.25">
      <c r="A134" s="57"/>
      <c r="B134" s="27"/>
      <c r="C134" s="28"/>
      <c r="D134" s="27">
        <v>3299</v>
      </c>
      <c r="E134" s="27">
        <v>5321</v>
      </c>
      <c r="F134" s="30" t="s">
        <v>31</v>
      </c>
      <c r="G134" s="31">
        <v>0</v>
      </c>
      <c r="H134" s="32">
        <v>0</v>
      </c>
      <c r="I134" s="32">
        <v>0</v>
      </c>
      <c r="J134" s="32">
        <v>45</v>
      </c>
      <c r="K134" s="32">
        <f t="shared" si="36"/>
        <v>45</v>
      </c>
    </row>
    <row r="135" spans="1:12" ht="22.5" x14ac:dyDescent="0.2">
      <c r="A135" s="56" t="s">
        <v>4</v>
      </c>
      <c r="B135" s="13">
        <v>4010458</v>
      </c>
      <c r="C135" s="25" t="s">
        <v>7</v>
      </c>
      <c r="D135" s="13" t="s">
        <v>5</v>
      </c>
      <c r="E135" s="13" t="s">
        <v>5</v>
      </c>
      <c r="F135" s="26" t="s">
        <v>120</v>
      </c>
      <c r="G135" s="15">
        <v>0</v>
      </c>
      <c r="H135" s="16">
        <v>0</v>
      </c>
      <c r="I135" s="16">
        <v>0</v>
      </c>
      <c r="J135" s="16">
        <f t="shared" ref="J135" si="53">+J136</f>
        <v>45.621000000000002</v>
      </c>
      <c r="K135" s="16">
        <f t="shared" si="36"/>
        <v>45.621000000000002</v>
      </c>
      <c r="L135" s="17" t="s">
        <v>192</v>
      </c>
    </row>
    <row r="136" spans="1:12" ht="13.5" thickBot="1" x14ac:dyDescent="0.25">
      <c r="A136" s="57"/>
      <c r="B136" s="27"/>
      <c r="C136" s="28"/>
      <c r="D136" s="27">
        <v>3299</v>
      </c>
      <c r="E136" s="38">
        <v>5222</v>
      </c>
      <c r="F136" s="41" t="s">
        <v>26</v>
      </c>
      <c r="G136" s="31">
        <v>0</v>
      </c>
      <c r="H136" s="32">
        <v>0</v>
      </c>
      <c r="I136" s="32">
        <v>0</v>
      </c>
      <c r="J136" s="32">
        <v>45.621000000000002</v>
      </c>
      <c r="K136" s="32">
        <f t="shared" si="36"/>
        <v>45.621000000000002</v>
      </c>
    </row>
    <row r="137" spans="1:12" ht="22.5" x14ac:dyDescent="0.2">
      <c r="A137" s="56" t="s">
        <v>4</v>
      </c>
      <c r="B137" s="13">
        <v>4010459</v>
      </c>
      <c r="C137" s="25">
        <v>3458</v>
      </c>
      <c r="D137" s="13" t="s">
        <v>5</v>
      </c>
      <c r="E137" s="13" t="s">
        <v>5</v>
      </c>
      <c r="F137" s="26" t="s">
        <v>77</v>
      </c>
      <c r="G137" s="15">
        <v>0</v>
      </c>
      <c r="H137" s="16">
        <v>0</v>
      </c>
      <c r="I137" s="16">
        <v>0</v>
      </c>
      <c r="J137" s="16">
        <f t="shared" ref="J137" si="54">+J138</f>
        <v>25</v>
      </c>
      <c r="K137" s="16">
        <f t="shared" si="36"/>
        <v>25</v>
      </c>
      <c r="L137" s="17" t="s">
        <v>192</v>
      </c>
    </row>
    <row r="138" spans="1:12" ht="13.5" thickBot="1" x14ac:dyDescent="0.25">
      <c r="A138" s="57"/>
      <c r="B138" s="27"/>
      <c r="C138" s="28"/>
      <c r="D138" s="27">
        <v>3299</v>
      </c>
      <c r="E138" s="27">
        <v>5321</v>
      </c>
      <c r="F138" s="30" t="s">
        <v>31</v>
      </c>
      <c r="G138" s="31">
        <v>0</v>
      </c>
      <c r="H138" s="32">
        <v>0</v>
      </c>
      <c r="I138" s="32">
        <v>0</v>
      </c>
      <c r="J138" s="32">
        <v>25</v>
      </c>
      <c r="K138" s="32">
        <f t="shared" si="36"/>
        <v>25</v>
      </c>
    </row>
    <row r="139" spans="1:12" ht="33.75" x14ac:dyDescent="0.2">
      <c r="A139" s="56" t="s">
        <v>4</v>
      </c>
      <c r="B139" s="13">
        <v>4010460</v>
      </c>
      <c r="C139" s="25" t="s">
        <v>7</v>
      </c>
      <c r="D139" s="13" t="s">
        <v>5</v>
      </c>
      <c r="E139" s="13" t="s">
        <v>5</v>
      </c>
      <c r="F139" s="26" t="s">
        <v>65</v>
      </c>
      <c r="G139" s="15">
        <v>0</v>
      </c>
      <c r="H139" s="16">
        <v>0</v>
      </c>
      <c r="I139" s="16">
        <v>0</v>
      </c>
      <c r="J139" s="16">
        <f t="shared" ref="J139" si="55">+J140</f>
        <v>20</v>
      </c>
      <c r="K139" s="16">
        <f t="shared" si="36"/>
        <v>20</v>
      </c>
      <c r="L139" s="17" t="s">
        <v>192</v>
      </c>
    </row>
    <row r="140" spans="1:12" ht="13.5" thickBot="1" x14ac:dyDescent="0.25">
      <c r="A140" s="57"/>
      <c r="B140" s="27"/>
      <c r="C140" s="28"/>
      <c r="D140" s="27">
        <v>3299</v>
      </c>
      <c r="E140" s="38">
        <v>5222</v>
      </c>
      <c r="F140" s="41" t="s">
        <v>26</v>
      </c>
      <c r="G140" s="31">
        <v>0</v>
      </c>
      <c r="H140" s="32">
        <v>0</v>
      </c>
      <c r="I140" s="32">
        <v>0</v>
      </c>
      <c r="J140" s="32">
        <v>20</v>
      </c>
      <c r="K140" s="32">
        <f t="shared" si="36"/>
        <v>20</v>
      </c>
    </row>
    <row r="141" spans="1:12" ht="22.5" x14ac:dyDescent="0.2">
      <c r="A141" s="56" t="s">
        <v>4</v>
      </c>
      <c r="B141" s="13">
        <v>4010461</v>
      </c>
      <c r="C141" s="25">
        <v>5422</v>
      </c>
      <c r="D141" s="13" t="s">
        <v>5</v>
      </c>
      <c r="E141" s="13" t="s">
        <v>5</v>
      </c>
      <c r="F141" s="26" t="s">
        <v>66</v>
      </c>
      <c r="G141" s="15">
        <v>0</v>
      </c>
      <c r="H141" s="16">
        <v>0</v>
      </c>
      <c r="I141" s="16">
        <v>0</v>
      </c>
      <c r="J141" s="16">
        <f t="shared" ref="J141" si="56">+J142</f>
        <v>20</v>
      </c>
      <c r="K141" s="16">
        <f t="shared" si="36"/>
        <v>20</v>
      </c>
      <c r="L141" s="17" t="s">
        <v>192</v>
      </c>
    </row>
    <row r="142" spans="1:12" ht="13.5" thickBot="1" x14ac:dyDescent="0.25">
      <c r="A142" s="57"/>
      <c r="B142" s="27"/>
      <c r="C142" s="28"/>
      <c r="D142" s="27">
        <v>3299</v>
      </c>
      <c r="E142" s="27">
        <v>5321</v>
      </c>
      <c r="F142" s="30" t="s">
        <v>31</v>
      </c>
      <c r="G142" s="31">
        <v>0</v>
      </c>
      <c r="H142" s="32">
        <v>0</v>
      </c>
      <c r="I142" s="32">
        <v>0</v>
      </c>
      <c r="J142" s="32">
        <v>20</v>
      </c>
      <c r="K142" s="32">
        <f t="shared" si="36"/>
        <v>20</v>
      </c>
    </row>
    <row r="143" spans="1:12" ht="22.5" x14ac:dyDescent="0.2">
      <c r="A143" s="56" t="s">
        <v>4</v>
      </c>
      <c r="B143" s="13">
        <v>4010462</v>
      </c>
      <c r="C143" s="25">
        <v>3422</v>
      </c>
      <c r="D143" s="13" t="s">
        <v>5</v>
      </c>
      <c r="E143" s="13" t="s">
        <v>5</v>
      </c>
      <c r="F143" s="26" t="s">
        <v>78</v>
      </c>
      <c r="G143" s="15">
        <v>0</v>
      </c>
      <c r="H143" s="16">
        <v>0</v>
      </c>
      <c r="I143" s="16">
        <v>0</v>
      </c>
      <c r="J143" s="16">
        <f t="shared" ref="J143" si="57">+J144</f>
        <v>25</v>
      </c>
      <c r="K143" s="16">
        <f t="shared" si="36"/>
        <v>25</v>
      </c>
      <c r="L143" s="17" t="s">
        <v>192</v>
      </c>
    </row>
    <row r="144" spans="1:12" ht="13.5" thickBot="1" x14ac:dyDescent="0.25">
      <c r="A144" s="57"/>
      <c r="B144" s="27"/>
      <c r="C144" s="28"/>
      <c r="D144" s="27">
        <v>3299</v>
      </c>
      <c r="E144" s="27">
        <v>5321</v>
      </c>
      <c r="F144" s="30" t="s">
        <v>31</v>
      </c>
      <c r="G144" s="31">
        <v>0</v>
      </c>
      <c r="H144" s="32">
        <v>0</v>
      </c>
      <c r="I144" s="32">
        <v>0</v>
      </c>
      <c r="J144" s="32">
        <v>25</v>
      </c>
      <c r="K144" s="32">
        <f t="shared" si="36"/>
        <v>25</v>
      </c>
    </row>
    <row r="145" spans="1:12" ht="22.5" x14ac:dyDescent="0.2">
      <c r="A145" s="56" t="s">
        <v>4</v>
      </c>
      <c r="B145" s="13">
        <v>4010463</v>
      </c>
      <c r="C145" s="25" t="s">
        <v>7</v>
      </c>
      <c r="D145" s="13" t="s">
        <v>5</v>
      </c>
      <c r="E145" s="13" t="s">
        <v>5</v>
      </c>
      <c r="F145" s="26" t="s">
        <v>121</v>
      </c>
      <c r="G145" s="15">
        <v>0</v>
      </c>
      <c r="H145" s="16">
        <v>0</v>
      </c>
      <c r="I145" s="16">
        <v>0</v>
      </c>
      <c r="J145" s="16">
        <f t="shared" ref="J145" si="58">+J146</f>
        <v>50</v>
      </c>
      <c r="K145" s="16">
        <f t="shared" si="36"/>
        <v>50</v>
      </c>
      <c r="L145" s="17" t="s">
        <v>192</v>
      </c>
    </row>
    <row r="146" spans="1:12" ht="13.5" thickBot="1" x14ac:dyDescent="0.25">
      <c r="A146" s="57"/>
      <c r="B146" s="27"/>
      <c r="C146" s="28"/>
      <c r="D146" s="27">
        <v>3299</v>
      </c>
      <c r="E146" s="38">
        <v>5222</v>
      </c>
      <c r="F146" s="41" t="s">
        <v>26</v>
      </c>
      <c r="G146" s="31">
        <v>0</v>
      </c>
      <c r="H146" s="32">
        <v>0</v>
      </c>
      <c r="I146" s="32">
        <v>0</v>
      </c>
      <c r="J146" s="32">
        <v>50</v>
      </c>
      <c r="K146" s="32">
        <f t="shared" si="36"/>
        <v>50</v>
      </c>
    </row>
    <row r="147" spans="1:12" ht="33.75" x14ac:dyDescent="0.2">
      <c r="A147" s="56" t="s">
        <v>4</v>
      </c>
      <c r="B147" s="13">
        <v>4010464</v>
      </c>
      <c r="C147" s="25">
        <v>2316</v>
      </c>
      <c r="D147" s="13" t="s">
        <v>5</v>
      </c>
      <c r="E147" s="13" t="s">
        <v>5</v>
      </c>
      <c r="F147" s="26" t="s">
        <v>201</v>
      </c>
      <c r="G147" s="15">
        <v>0</v>
      </c>
      <c r="H147" s="16">
        <v>0</v>
      </c>
      <c r="I147" s="16">
        <v>0</v>
      </c>
      <c r="J147" s="16">
        <f t="shared" ref="J147" si="59">+J148</f>
        <v>25</v>
      </c>
      <c r="K147" s="16">
        <f t="shared" si="36"/>
        <v>25</v>
      </c>
      <c r="L147" s="17" t="s">
        <v>192</v>
      </c>
    </row>
    <row r="148" spans="1:12" ht="13.5" thickBot="1" x14ac:dyDescent="0.25">
      <c r="A148" s="57"/>
      <c r="B148" s="27"/>
      <c r="C148" s="28"/>
      <c r="D148" s="27">
        <v>3299</v>
      </c>
      <c r="E148" s="27">
        <v>5321</v>
      </c>
      <c r="F148" s="30" t="s">
        <v>31</v>
      </c>
      <c r="G148" s="31">
        <v>0</v>
      </c>
      <c r="H148" s="32">
        <v>0</v>
      </c>
      <c r="I148" s="32">
        <v>0</v>
      </c>
      <c r="J148" s="32">
        <v>25</v>
      </c>
      <c r="K148" s="32">
        <f t="shared" si="36"/>
        <v>25</v>
      </c>
    </row>
    <row r="149" spans="1:12" ht="22.5" x14ac:dyDescent="0.2">
      <c r="A149" s="56" t="s">
        <v>4</v>
      </c>
      <c r="B149" s="13">
        <v>4010465</v>
      </c>
      <c r="C149" s="25">
        <v>2480</v>
      </c>
      <c r="D149" s="13" t="s">
        <v>5</v>
      </c>
      <c r="E149" s="13" t="s">
        <v>5</v>
      </c>
      <c r="F149" s="26" t="s">
        <v>202</v>
      </c>
      <c r="G149" s="15">
        <v>0</v>
      </c>
      <c r="H149" s="16">
        <v>0</v>
      </c>
      <c r="I149" s="16">
        <v>0</v>
      </c>
      <c r="J149" s="16">
        <f t="shared" ref="J149" si="60">+J150</f>
        <v>20</v>
      </c>
      <c r="K149" s="16">
        <f t="shared" si="36"/>
        <v>20</v>
      </c>
      <c r="L149" s="17" t="s">
        <v>192</v>
      </c>
    </row>
    <row r="150" spans="1:12" ht="13.5" thickBot="1" x14ac:dyDescent="0.25">
      <c r="A150" s="57"/>
      <c r="B150" s="27"/>
      <c r="C150" s="28"/>
      <c r="D150" s="27">
        <v>3299</v>
      </c>
      <c r="E150" s="27">
        <v>5321</v>
      </c>
      <c r="F150" s="30" t="s">
        <v>31</v>
      </c>
      <c r="G150" s="31">
        <v>0</v>
      </c>
      <c r="H150" s="32">
        <v>0</v>
      </c>
      <c r="I150" s="32">
        <v>0</v>
      </c>
      <c r="J150" s="32">
        <v>20</v>
      </c>
      <c r="K150" s="32">
        <f t="shared" si="36"/>
        <v>20</v>
      </c>
    </row>
    <row r="151" spans="1:12" ht="22.5" x14ac:dyDescent="0.2">
      <c r="A151" s="56" t="s">
        <v>4</v>
      </c>
      <c r="B151" s="13">
        <v>4010466</v>
      </c>
      <c r="C151" s="25">
        <v>2330</v>
      </c>
      <c r="D151" s="13" t="s">
        <v>5</v>
      </c>
      <c r="E151" s="13" t="s">
        <v>5</v>
      </c>
      <c r="F151" s="26" t="s">
        <v>203</v>
      </c>
      <c r="G151" s="15">
        <v>0</v>
      </c>
      <c r="H151" s="16">
        <v>0</v>
      </c>
      <c r="I151" s="16">
        <v>0</v>
      </c>
      <c r="J151" s="16">
        <f t="shared" ref="J151" si="61">+J152</f>
        <v>36</v>
      </c>
      <c r="K151" s="16">
        <f t="shared" si="36"/>
        <v>36</v>
      </c>
      <c r="L151" s="17" t="s">
        <v>192</v>
      </c>
    </row>
    <row r="152" spans="1:12" ht="13.5" thickBot="1" x14ac:dyDescent="0.25">
      <c r="A152" s="57"/>
      <c r="B152" s="27"/>
      <c r="C152" s="28"/>
      <c r="D152" s="27">
        <v>3299</v>
      </c>
      <c r="E152" s="27">
        <v>5321</v>
      </c>
      <c r="F152" s="30" t="s">
        <v>31</v>
      </c>
      <c r="G152" s="31">
        <v>0</v>
      </c>
      <c r="H152" s="32">
        <v>0</v>
      </c>
      <c r="I152" s="32">
        <v>0</v>
      </c>
      <c r="J152" s="32">
        <v>36</v>
      </c>
      <c r="K152" s="32">
        <f t="shared" si="36"/>
        <v>36</v>
      </c>
    </row>
    <row r="153" spans="1:12" ht="22.5" x14ac:dyDescent="0.2">
      <c r="A153" s="56" t="s">
        <v>4</v>
      </c>
      <c r="B153" s="13">
        <v>4010467</v>
      </c>
      <c r="C153" s="25">
        <v>4509</v>
      </c>
      <c r="D153" s="13" t="s">
        <v>5</v>
      </c>
      <c r="E153" s="13" t="s">
        <v>5</v>
      </c>
      <c r="F153" s="26" t="s">
        <v>204</v>
      </c>
      <c r="G153" s="15">
        <v>0</v>
      </c>
      <c r="H153" s="16">
        <v>0</v>
      </c>
      <c r="I153" s="16">
        <v>0</v>
      </c>
      <c r="J153" s="16">
        <f t="shared" ref="J153" si="62">+J154</f>
        <v>25.7</v>
      </c>
      <c r="K153" s="16">
        <f t="shared" si="36"/>
        <v>25.7</v>
      </c>
      <c r="L153" s="17" t="s">
        <v>192</v>
      </c>
    </row>
    <row r="154" spans="1:12" ht="13.5" thickBot="1" x14ac:dyDescent="0.25">
      <c r="A154" s="57"/>
      <c r="B154" s="27"/>
      <c r="C154" s="28"/>
      <c r="D154" s="27">
        <v>3299</v>
      </c>
      <c r="E154" s="27">
        <v>5321</v>
      </c>
      <c r="F154" s="30" t="s">
        <v>31</v>
      </c>
      <c r="G154" s="31">
        <v>0</v>
      </c>
      <c r="H154" s="32">
        <v>0</v>
      </c>
      <c r="I154" s="32">
        <v>0</v>
      </c>
      <c r="J154" s="32">
        <v>25.7</v>
      </c>
      <c r="K154" s="32">
        <f t="shared" si="36"/>
        <v>25.7</v>
      </c>
    </row>
    <row r="155" spans="1:12" ht="33.75" x14ac:dyDescent="0.2">
      <c r="A155" s="56" t="s">
        <v>4</v>
      </c>
      <c r="B155" s="13">
        <v>4010468</v>
      </c>
      <c r="C155" s="25">
        <v>2479</v>
      </c>
      <c r="D155" s="13" t="s">
        <v>5</v>
      </c>
      <c r="E155" s="13" t="s">
        <v>5</v>
      </c>
      <c r="F155" s="26" t="s">
        <v>79</v>
      </c>
      <c r="G155" s="15">
        <v>0</v>
      </c>
      <c r="H155" s="16">
        <v>0</v>
      </c>
      <c r="I155" s="16">
        <v>0</v>
      </c>
      <c r="J155" s="16">
        <f t="shared" ref="J155" si="63">+J156</f>
        <v>50</v>
      </c>
      <c r="K155" s="16">
        <f t="shared" si="36"/>
        <v>50</v>
      </c>
      <c r="L155" s="17" t="s">
        <v>192</v>
      </c>
    </row>
    <row r="156" spans="1:12" ht="13.5" thickBot="1" x14ac:dyDescent="0.25">
      <c r="A156" s="57"/>
      <c r="B156" s="27"/>
      <c r="C156" s="28"/>
      <c r="D156" s="27">
        <v>3299</v>
      </c>
      <c r="E156" s="27">
        <v>5321</v>
      </c>
      <c r="F156" s="30" t="s">
        <v>31</v>
      </c>
      <c r="G156" s="31">
        <v>0</v>
      </c>
      <c r="H156" s="32">
        <v>0</v>
      </c>
      <c r="I156" s="32">
        <v>0</v>
      </c>
      <c r="J156" s="32">
        <v>50</v>
      </c>
      <c r="K156" s="32">
        <f t="shared" si="36"/>
        <v>50</v>
      </c>
    </row>
    <row r="157" spans="1:12" x14ac:dyDescent="0.2">
      <c r="A157" s="56" t="s">
        <v>4</v>
      </c>
      <c r="B157" s="13">
        <v>4010469</v>
      </c>
      <c r="C157" s="25" t="s">
        <v>7</v>
      </c>
      <c r="D157" s="13" t="s">
        <v>5</v>
      </c>
      <c r="E157" s="13" t="s">
        <v>5</v>
      </c>
      <c r="F157" s="26" t="s">
        <v>122</v>
      </c>
      <c r="G157" s="15">
        <v>0</v>
      </c>
      <c r="H157" s="16">
        <v>0</v>
      </c>
      <c r="I157" s="16">
        <v>0</v>
      </c>
      <c r="J157" s="16">
        <f t="shared" ref="J157" si="64">+J158</f>
        <v>50</v>
      </c>
      <c r="K157" s="16">
        <f t="shared" si="36"/>
        <v>50</v>
      </c>
      <c r="L157" s="17" t="s">
        <v>192</v>
      </c>
    </row>
    <row r="158" spans="1:12" ht="13.5" thickBot="1" x14ac:dyDescent="0.25">
      <c r="A158" s="57"/>
      <c r="B158" s="27"/>
      <c r="C158" s="28"/>
      <c r="D158" s="27">
        <v>3299</v>
      </c>
      <c r="E158" s="38">
        <v>5222</v>
      </c>
      <c r="F158" s="41" t="s">
        <v>26</v>
      </c>
      <c r="G158" s="31">
        <v>0</v>
      </c>
      <c r="H158" s="32">
        <v>0</v>
      </c>
      <c r="I158" s="32">
        <v>0</v>
      </c>
      <c r="J158" s="32">
        <v>50</v>
      </c>
      <c r="K158" s="32">
        <f t="shared" si="36"/>
        <v>50</v>
      </c>
    </row>
    <row r="159" spans="1:12" ht="22.5" x14ac:dyDescent="0.2">
      <c r="A159" s="56" t="s">
        <v>4</v>
      </c>
      <c r="B159" s="13">
        <v>4010470</v>
      </c>
      <c r="C159" s="25" t="s">
        <v>7</v>
      </c>
      <c r="D159" s="13" t="s">
        <v>5</v>
      </c>
      <c r="E159" s="13" t="s">
        <v>5</v>
      </c>
      <c r="F159" s="26" t="s">
        <v>67</v>
      </c>
      <c r="G159" s="15">
        <v>0</v>
      </c>
      <c r="H159" s="16">
        <v>0</v>
      </c>
      <c r="I159" s="16">
        <v>0</v>
      </c>
      <c r="J159" s="16">
        <f t="shared" ref="J159" si="65">+J160</f>
        <v>50</v>
      </c>
      <c r="K159" s="16">
        <f t="shared" si="36"/>
        <v>50</v>
      </c>
      <c r="L159" s="17" t="s">
        <v>192</v>
      </c>
    </row>
    <row r="160" spans="1:12" ht="13.5" thickBot="1" x14ac:dyDescent="0.25">
      <c r="A160" s="57"/>
      <c r="B160" s="27"/>
      <c r="C160" s="28"/>
      <c r="D160" s="27">
        <v>3299</v>
      </c>
      <c r="E160" s="38">
        <v>5222</v>
      </c>
      <c r="F160" s="41" t="s">
        <v>26</v>
      </c>
      <c r="G160" s="31">
        <v>0</v>
      </c>
      <c r="H160" s="32">
        <v>0</v>
      </c>
      <c r="I160" s="32">
        <v>0</v>
      </c>
      <c r="J160" s="32">
        <v>50</v>
      </c>
      <c r="K160" s="32">
        <f t="shared" si="36"/>
        <v>50</v>
      </c>
    </row>
    <row r="161" spans="1:12" ht="22.5" x14ac:dyDescent="0.2">
      <c r="A161" s="56" t="s">
        <v>4</v>
      </c>
      <c r="B161" s="13">
        <v>4010471</v>
      </c>
      <c r="C161" s="25" t="s">
        <v>7</v>
      </c>
      <c r="D161" s="13" t="s">
        <v>5</v>
      </c>
      <c r="E161" s="13" t="s">
        <v>5</v>
      </c>
      <c r="F161" s="26" t="s">
        <v>68</v>
      </c>
      <c r="G161" s="15">
        <v>0</v>
      </c>
      <c r="H161" s="16">
        <v>0</v>
      </c>
      <c r="I161" s="16">
        <v>0</v>
      </c>
      <c r="J161" s="16">
        <f t="shared" ref="J161" si="66">+J162</f>
        <v>41.2</v>
      </c>
      <c r="K161" s="16">
        <f t="shared" si="36"/>
        <v>41.2</v>
      </c>
      <c r="L161" s="17" t="s">
        <v>192</v>
      </c>
    </row>
    <row r="162" spans="1:12" ht="13.5" thickBot="1" x14ac:dyDescent="0.25">
      <c r="A162" s="57"/>
      <c r="B162" s="27"/>
      <c r="C162" s="28"/>
      <c r="D162" s="27">
        <v>3299</v>
      </c>
      <c r="E162" s="38">
        <v>5222</v>
      </c>
      <c r="F162" s="41" t="s">
        <v>26</v>
      </c>
      <c r="G162" s="31">
        <v>0</v>
      </c>
      <c r="H162" s="32">
        <v>0</v>
      </c>
      <c r="I162" s="32">
        <v>0</v>
      </c>
      <c r="J162" s="32">
        <v>41.2</v>
      </c>
      <c r="K162" s="32">
        <f t="shared" si="36"/>
        <v>41.2</v>
      </c>
    </row>
    <row r="163" spans="1:12" ht="33.75" x14ac:dyDescent="0.2">
      <c r="A163" s="56" t="s">
        <v>4</v>
      </c>
      <c r="B163" s="13">
        <v>4010472</v>
      </c>
      <c r="C163" s="25">
        <v>2448</v>
      </c>
      <c r="D163" s="13" t="s">
        <v>5</v>
      </c>
      <c r="E163" s="13" t="s">
        <v>5</v>
      </c>
      <c r="F163" s="26" t="s">
        <v>205</v>
      </c>
      <c r="G163" s="15">
        <v>0</v>
      </c>
      <c r="H163" s="16">
        <v>0</v>
      </c>
      <c r="I163" s="16">
        <v>0</v>
      </c>
      <c r="J163" s="16">
        <f t="shared" ref="J163" si="67">+J164</f>
        <v>49.631999999999998</v>
      </c>
      <c r="K163" s="16">
        <f t="shared" si="36"/>
        <v>49.631999999999998</v>
      </c>
      <c r="L163" s="17" t="s">
        <v>192</v>
      </c>
    </row>
    <row r="164" spans="1:12" ht="13.5" thickBot="1" x14ac:dyDescent="0.25">
      <c r="A164" s="57"/>
      <c r="B164" s="27"/>
      <c r="C164" s="28"/>
      <c r="D164" s="27">
        <v>3299</v>
      </c>
      <c r="E164" s="27">
        <v>5321</v>
      </c>
      <c r="F164" s="30" t="s">
        <v>31</v>
      </c>
      <c r="G164" s="31">
        <v>0</v>
      </c>
      <c r="H164" s="32">
        <v>0</v>
      </c>
      <c r="I164" s="32">
        <v>0</v>
      </c>
      <c r="J164" s="32">
        <v>49.631999999999998</v>
      </c>
      <c r="K164" s="32">
        <f t="shared" si="36"/>
        <v>49.631999999999998</v>
      </c>
    </row>
    <row r="165" spans="1:12" ht="22.5" x14ac:dyDescent="0.2">
      <c r="A165" s="56" t="s">
        <v>4</v>
      </c>
      <c r="B165" s="13">
        <v>4010473</v>
      </c>
      <c r="C165" s="25">
        <v>2314</v>
      </c>
      <c r="D165" s="13" t="s">
        <v>5</v>
      </c>
      <c r="E165" s="13" t="s">
        <v>5</v>
      </c>
      <c r="F165" s="26" t="s">
        <v>80</v>
      </c>
      <c r="G165" s="15">
        <v>0</v>
      </c>
      <c r="H165" s="16">
        <v>0</v>
      </c>
      <c r="I165" s="16">
        <v>0</v>
      </c>
      <c r="J165" s="16">
        <f t="shared" ref="J165" si="68">+J166</f>
        <v>20</v>
      </c>
      <c r="K165" s="16">
        <f t="shared" ref="K165:K228" si="69">+I165+J165</f>
        <v>20</v>
      </c>
      <c r="L165" s="17" t="s">
        <v>192</v>
      </c>
    </row>
    <row r="166" spans="1:12" ht="13.5" thickBot="1" x14ac:dyDescent="0.25">
      <c r="A166" s="57"/>
      <c r="B166" s="27"/>
      <c r="C166" s="28"/>
      <c r="D166" s="27">
        <v>3299</v>
      </c>
      <c r="E166" s="27">
        <v>5321</v>
      </c>
      <c r="F166" s="30" t="s">
        <v>31</v>
      </c>
      <c r="G166" s="31">
        <v>0</v>
      </c>
      <c r="H166" s="32">
        <v>0</v>
      </c>
      <c r="I166" s="32">
        <v>0</v>
      </c>
      <c r="J166" s="32">
        <v>20</v>
      </c>
      <c r="K166" s="32">
        <f t="shared" si="69"/>
        <v>20</v>
      </c>
    </row>
    <row r="167" spans="1:12" ht="22.5" x14ac:dyDescent="0.2">
      <c r="A167" s="56" t="s">
        <v>4</v>
      </c>
      <c r="B167" s="13">
        <v>4010474</v>
      </c>
      <c r="C167" s="25" t="s">
        <v>7</v>
      </c>
      <c r="D167" s="13" t="s">
        <v>5</v>
      </c>
      <c r="E167" s="13" t="s">
        <v>5</v>
      </c>
      <c r="F167" s="26" t="s">
        <v>123</v>
      </c>
      <c r="G167" s="15">
        <v>0</v>
      </c>
      <c r="H167" s="16">
        <v>0</v>
      </c>
      <c r="I167" s="16">
        <v>0</v>
      </c>
      <c r="J167" s="16">
        <f t="shared" ref="J167" si="70">+J168</f>
        <v>25.92</v>
      </c>
      <c r="K167" s="16">
        <f t="shared" si="69"/>
        <v>25.92</v>
      </c>
      <c r="L167" s="17" t="s">
        <v>192</v>
      </c>
    </row>
    <row r="168" spans="1:12" ht="13.5" thickBot="1" x14ac:dyDescent="0.25">
      <c r="A168" s="57"/>
      <c r="B168" s="27"/>
      <c r="C168" s="28"/>
      <c r="D168" s="27">
        <v>3299</v>
      </c>
      <c r="E168" s="38">
        <v>5222</v>
      </c>
      <c r="F168" s="41" t="s">
        <v>26</v>
      </c>
      <c r="G168" s="31">
        <v>0</v>
      </c>
      <c r="H168" s="32">
        <v>0</v>
      </c>
      <c r="I168" s="32">
        <v>0</v>
      </c>
      <c r="J168" s="32">
        <v>25.92</v>
      </c>
      <c r="K168" s="32">
        <f t="shared" si="69"/>
        <v>25.92</v>
      </c>
    </row>
    <row r="169" spans="1:12" ht="33.75" x14ac:dyDescent="0.2">
      <c r="A169" s="56" t="s">
        <v>4</v>
      </c>
      <c r="B169" s="13">
        <v>4010475</v>
      </c>
      <c r="C169" s="25">
        <v>3408</v>
      </c>
      <c r="D169" s="13" t="s">
        <v>5</v>
      </c>
      <c r="E169" s="13" t="s">
        <v>5</v>
      </c>
      <c r="F169" s="26" t="s">
        <v>206</v>
      </c>
      <c r="G169" s="15">
        <v>0</v>
      </c>
      <c r="H169" s="16">
        <v>0</v>
      </c>
      <c r="I169" s="16">
        <v>0</v>
      </c>
      <c r="J169" s="16">
        <f t="shared" ref="J169" si="71">+J170</f>
        <v>35</v>
      </c>
      <c r="K169" s="16">
        <f t="shared" si="69"/>
        <v>35</v>
      </c>
      <c r="L169" s="17" t="s">
        <v>192</v>
      </c>
    </row>
    <row r="170" spans="1:12" ht="13.5" thickBot="1" x14ac:dyDescent="0.25">
      <c r="A170" s="57"/>
      <c r="B170" s="27"/>
      <c r="C170" s="28"/>
      <c r="D170" s="27">
        <v>3299</v>
      </c>
      <c r="E170" s="27">
        <v>5321</v>
      </c>
      <c r="F170" s="30" t="s">
        <v>31</v>
      </c>
      <c r="G170" s="31">
        <v>0</v>
      </c>
      <c r="H170" s="32">
        <v>0</v>
      </c>
      <c r="I170" s="32">
        <v>0</v>
      </c>
      <c r="J170" s="32">
        <v>35</v>
      </c>
      <c r="K170" s="32">
        <f t="shared" si="69"/>
        <v>35</v>
      </c>
    </row>
    <row r="171" spans="1:12" ht="33.75" x14ac:dyDescent="0.2">
      <c r="A171" s="56" t="s">
        <v>4</v>
      </c>
      <c r="B171" s="13">
        <v>4010476</v>
      </c>
      <c r="C171" s="25" t="s">
        <v>7</v>
      </c>
      <c r="D171" s="13" t="s">
        <v>5</v>
      </c>
      <c r="E171" s="13" t="s">
        <v>5</v>
      </c>
      <c r="F171" s="26" t="s">
        <v>124</v>
      </c>
      <c r="G171" s="15">
        <v>0</v>
      </c>
      <c r="H171" s="16">
        <v>0</v>
      </c>
      <c r="I171" s="16">
        <v>0</v>
      </c>
      <c r="J171" s="16">
        <f t="shared" ref="J171" si="72">+J172</f>
        <v>50</v>
      </c>
      <c r="K171" s="16">
        <f t="shared" si="69"/>
        <v>50</v>
      </c>
      <c r="L171" s="17" t="s">
        <v>192</v>
      </c>
    </row>
    <row r="172" spans="1:12" ht="13.5" thickBot="1" x14ac:dyDescent="0.25">
      <c r="A172" s="57"/>
      <c r="B172" s="27"/>
      <c r="C172" s="28"/>
      <c r="D172" s="27">
        <v>3299</v>
      </c>
      <c r="E172" s="38">
        <v>5222</v>
      </c>
      <c r="F172" s="41" t="s">
        <v>26</v>
      </c>
      <c r="G172" s="31">
        <v>0</v>
      </c>
      <c r="H172" s="32">
        <v>0</v>
      </c>
      <c r="I172" s="32">
        <v>0</v>
      </c>
      <c r="J172" s="32">
        <v>50</v>
      </c>
      <c r="K172" s="32">
        <f t="shared" si="69"/>
        <v>50</v>
      </c>
    </row>
    <row r="173" spans="1:12" x14ac:dyDescent="0.2">
      <c r="A173" s="56" t="s">
        <v>4</v>
      </c>
      <c r="B173" s="13">
        <v>4010477</v>
      </c>
      <c r="C173" s="25" t="s">
        <v>7</v>
      </c>
      <c r="D173" s="13" t="s">
        <v>5</v>
      </c>
      <c r="E173" s="13" t="s">
        <v>5</v>
      </c>
      <c r="F173" s="26" t="s">
        <v>125</v>
      </c>
      <c r="G173" s="15">
        <v>0</v>
      </c>
      <c r="H173" s="16">
        <v>0</v>
      </c>
      <c r="I173" s="16">
        <v>0</v>
      </c>
      <c r="J173" s="16">
        <f t="shared" ref="J173" si="73">+J174</f>
        <v>50</v>
      </c>
      <c r="K173" s="16">
        <f t="shared" si="69"/>
        <v>50</v>
      </c>
      <c r="L173" s="17" t="s">
        <v>192</v>
      </c>
    </row>
    <row r="174" spans="1:12" ht="23.25" thickBot="1" x14ac:dyDescent="0.25">
      <c r="A174" s="57"/>
      <c r="B174" s="27"/>
      <c r="C174" s="28"/>
      <c r="D174" s="27">
        <v>3299</v>
      </c>
      <c r="E174" s="27">
        <v>5221</v>
      </c>
      <c r="F174" s="30" t="s">
        <v>104</v>
      </c>
      <c r="G174" s="31">
        <v>0</v>
      </c>
      <c r="H174" s="32">
        <v>0</v>
      </c>
      <c r="I174" s="32">
        <v>0</v>
      </c>
      <c r="J174" s="32">
        <v>50</v>
      </c>
      <c r="K174" s="32">
        <f t="shared" si="69"/>
        <v>50</v>
      </c>
    </row>
    <row r="175" spans="1:12" ht="22.5" x14ac:dyDescent="0.2">
      <c r="A175" s="56" t="s">
        <v>4</v>
      </c>
      <c r="B175" s="13">
        <v>4010478</v>
      </c>
      <c r="C175" s="25">
        <v>2315</v>
      </c>
      <c r="D175" s="13" t="s">
        <v>5</v>
      </c>
      <c r="E175" s="13" t="s">
        <v>5</v>
      </c>
      <c r="F175" s="26" t="s">
        <v>207</v>
      </c>
      <c r="G175" s="15">
        <v>0</v>
      </c>
      <c r="H175" s="16">
        <v>0</v>
      </c>
      <c r="I175" s="16">
        <v>0</v>
      </c>
      <c r="J175" s="16">
        <f t="shared" ref="J175" si="74">+J176</f>
        <v>49</v>
      </c>
      <c r="K175" s="16">
        <f t="shared" si="69"/>
        <v>49</v>
      </c>
      <c r="L175" s="17" t="s">
        <v>192</v>
      </c>
    </row>
    <row r="176" spans="1:12" ht="13.5" thickBot="1" x14ac:dyDescent="0.25">
      <c r="A176" s="57"/>
      <c r="B176" s="27"/>
      <c r="C176" s="28"/>
      <c r="D176" s="27">
        <v>3299</v>
      </c>
      <c r="E176" s="27">
        <v>5321</v>
      </c>
      <c r="F176" s="30" t="s">
        <v>31</v>
      </c>
      <c r="G176" s="31">
        <v>0</v>
      </c>
      <c r="H176" s="32">
        <v>0</v>
      </c>
      <c r="I176" s="32">
        <v>0</v>
      </c>
      <c r="J176" s="32">
        <v>49</v>
      </c>
      <c r="K176" s="32">
        <f t="shared" si="69"/>
        <v>49</v>
      </c>
    </row>
    <row r="177" spans="1:12" ht="22.5" x14ac:dyDescent="0.2">
      <c r="A177" s="56" t="s">
        <v>4</v>
      </c>
      <c r="B177" s="13">
        <v>4010479</v>
      </c>
      <c r="C177" s="25" t="s">
        <v>7</v>
      </c>
      <c r="D177" s="13" t="s">
        <v>5</v>
      </c>
      <c r="E177" s="13" t="s">
        <v>5</v>
      </c>
      <c r="F177" s="26" t="s">
        <v>126</v>
      </c>
      <c r="G177" s="15">
        <v>0</v>
      </c>
      <c r="H177" s="16">
        <v>0</v>
      </c>
      <c r="I177" s="16">
        <v>0</v>
      </c>
      <c r="J177" s="16">
        <f t="shared" ref="J177" si="75">+J178</f>
        <v>50</v>
      </c>
      <c r="K177" s="16">
        <f t="shared" si="69"/>
        <v>50</v>
      </c>
      <c r="L177" s="17" t="s">
        <v>192</v>
      </c>
    </row>
    <row r="178" spans="1:12" ht="13.5" thickBot="1" x14ac:dyDescent="0.25">
      <c r="A178" s="57"/>
      <c r="B178" s="27"/>
      <c r="C178" s="28"/>
      <c r="D178" s="27">
        <v>3299</v>
      </c>
      <c r="E178" s="38">
        <v>5222</v>
      </c>
      <c r="F178" s="41" t="s">
        <v>26</v>
      </c>
      <c r="G178" s="31">
        <v>0</v>
      </c>
      <c r="H178" s="32">
        <v>0</v>
      </c>
      <c r="I178" s="32">
        <v>0</v>
      </c>
      <c r="J178" s="32">
        <v>50</v>
      </c>
      <c r="K178" s="32">
        <f t="shared" si="69"/>
        <v>50</v>
      </c>
    </row>
    <row r="179" spans="1:12" ht="22.5" x14ac:dyDescent="0.2">
      <c r="A179" s="56" t="s">
        <v>4</v>
      </c>
      <c r="B179" s="13">
        <v>4010480</v>
      </c>
      <c r="C179" s="25">
        <v>4451</v>
      </c>
      <c r="D179" s="13" t="s">
        <v>5</v>
      </c>
      <c r="E179" s="13" t="s">
        <v>5</v>
      </c>
      <c r="F179" s="26" t="s">
        <v>81</v>
      </c>
      <c r="G179" s="15">
        <v>0</v>
      </c>
      <c r="H179" s="16">
        <v>0</v>
      </c>
      <c r="I179" s="16">
        <v>0</v>
      </c>
      <c r="J179" s="16">
        <f t="shared" ref="J179" si="76">+J180</f>
        <v>30</v>
      </c>
      <c r="K179" s="16">
        <f t="shared" si="69"/>
        <v>30</v>
      </c>
      <c r="L179" s="17" t="s">
        <v>192</v>
      </c>
    </row>
    <row r="180" spans="1:12" ht="13.5" thickBot="1" x14ac:dyDescent="0.25">
      <c r="A180" s="57"/>
      <c r="B180" s="27"/>
      <c r="C180" s="28"/>
      <c r="D180" s="27">
        <v>3299</v>
      </c>
      <c r="E180" s="27">
        <v>5321</v>
      </c>
      <c r="F180" s="30" t="s">
        <v>31</v>
      </c>
      <c r="G180" s="31">
        <v>0</v>
      </c>
      <c r="H180" s="32">
        <v>0</v>
      </c>
      <c r="I180" s="32">
        <v>0</v>
      </c>
      <c r="J180" s="32">
        <v>30</v>
      </c>
      <c r="K180" s="32">
        <f t="shared" si="69"/>
        <v>30</v>
      </c>
    </row>
    <row r="181" spans="1:12" ht="22.5" x14ac:dyDescent="0.2">
      <c r="A181" s="56" t="s">
        <v>4</v>
      </c>
      <c r="B181" s="13">
        <v>4010481</v>
      </c>
      <c r="C181" s="25" t="s">
        <v>7</v>
      </c>
      <c r="D181" s="13" t="s">
        <v>5</v>
      </c>
      <c r="E181" s="13" t="s">
        <v>5</v>
      </c>
      <c r="F181" s="26" t="s">
        <v>127</v>
      </c>
      <c r="G181" s="15">
        <v>0</v>
      </c>
      <c r="H181" s="16">
        <v>0</v>
      </c>
      <c r="I181" s="16">
        <v>0</v>
      </c>
      <c r="J181" s="16">
        <f t="shared" ref="J181" si="77">+J182</f>
        <v>34.9</v>
      </c>
      <c r="K181" s="16">
        <f t="shared" si="69"/>
        <v>34.9</v>
      </c>
      <c r="L181" s="17" t="s">
        <v>192</v>
      </c>
    </row>
    <row r="182" spans="1:12" ht="13.5" thickBot="1" x14ac:dyDescent="0.25">
      <c r="A182" s="57"/>
      <c r="B182" s="27"/>
      <c r="C182" s="28"/>
      <c r="D182" s="27">
        <v>3299</v>
      </c>
      <c r="E182" s="27">
        <v>5212</v>
      </c>
      <c r="F182" s="30" t="s">
        <v>95</v>
      </c>
      <c r="G182" s="31">
        <v>0</v>
      </c>
      <c r="H182" s="32">
        <v>0</v>
      </c>
      <c r="I182" s="32">
        <v>0</v>
      </c>
      <c r="J182" s="32">
        <v>34.9</v>
      </c>
      <c r="K182" s="32">
        <f t="shared" si="69"/>
        <v>34.9</v>
      </c>
    </row>
    <row r="183" spans="1:12" ht="22.5" x14ac:dyDescent="0.2">
      <c r="A183" s="56" t="s">
        <v>4</v>
      </c>
      <c r="B183" s="13">
        <v>4010482</v>
      </c>
      <c r="C183" s="25">
        <v>5471</v>
      </c>
      <c r="D183" s="13" t="s">
        <v>5</v>
      </c>
      <c r="E183" s="13" t="s">
        <v>5</v>
      </c>
      <c r="F183" s="26" t="s">
        <v>82</v>
      </c>
      <c r="G183" s="15">
        <v>0</v>
      </c>
      <c r="H183" s="16">
        <v>0</v>
      </c>
      <c r="I183" s="16">
        <v>0</v>
      </c>
      <c r="J183" s="16">
        <f t="shared" ref="J183" si="78">+J184</f>
        <v>20</v>
      </c>
      <c r="K183" s="16">
        <f t="shared" si="69"/>
        <v>20</v>
      </c>
      <c r="L183" s="17" t="s">
        <v>192</v>
      </c>
    </row>
    <row r="184" spans="1:12" ht="13.5" thickBot="1" x14ac:dyDescent="0.25">
      <c r="A184" s="57"/>
      <c r="B184" s="27"/>
      <c r="C184" s="28"/>
      <c r="D184" s="27">
        <v>3299</v>
      </c>
      <c r="E184" s="27">
        <v>5321</v>
      </c>
      <c r="F184" s="30" t="s">
        <v>31</v>
      </c>
      <c r="G184" s="31">
        <v>0</v>
      </c>
      <c r="H184" s="32">
        <v>0</v>
      </c>
      <c r="I184" s="32">
        <v>0</v>
      </c>
      <c r="J184" s="32">
        <v>20</v>
      </c>
      <c r="K184" s="32">
        <f t="shared" si="69"/>
        <v>20</v>
      </c>
    </row>
    <row r="185" spans="1:12" ht="22.5" x14ac:dyDescent="0.2">
      <c r="A185" s="56" t="s">
        <v>4</v>
      </c>
      <c r="B185" s="13">
        <v>4010483</v>
      </c>
      <c r="C185" s="25">
        <v>4459</v>
      </c>
      <c r="D185" s="13" t="s">
        <v>5</v>
      </c>
      <c r="E185" s="13" t="s">
        <v>5</v>
      </c>
      <c r="F185" s="26" t="s">
        <v>83</v>
      </c>
      <c r="G185" s="15">
        <v>0</v>
      </c>
      <c r="H185" s="16">
        <v>0</v>
      </c>
      <c r="I185" s="16">
        <v>0</v>
      </c>
      <c r="J185" s="16">
        <f t="shared" ref="J185" si="79">+J186</f>
        <v>50</v>
      </c>
      <c r="K185" s="16">
        <f t="shared" si="69"/>
        <v>50</v>
      </c>
      <c r="L185" s="17" t="s">
        <v>192</v>
      </c>
    </row>
    <row r="186" spans="1:12" ht="13.5" thickBot="1" x14ac:dyDescent="0.25">
      <c r="A186" s="57"/>
      <c r="B186" s="27"/>
      <c r="C186" s="28"/>
      <c r="D186" s="27">
        <v>3299</v>
      </c>
      <c r="E186" s="27">
        <v>5321</v>
      </c>
      <c r="F186" s="30" t="s">
        <v>31</v>
      </c>
      <c r="G186" s="31">
        <v>0</v>
      </c>
      <c r="H186" s="32">
        <v>0</v>
      </c>
      <c r="I186" s="32">
        <v>0</v>
      </c>
      <c r="J186" s="32">
        <v>50</v>
      </c>
      <c r="K186" s="32">
        <f t="shared" si="69"/>
        <v>50</v>
      </c>
    </row>
    <row r="187" spans="1:12" ht="22.5" x14ac:dyDescent="0.2">
      <c r="A187" s="56" t="s">
        <v>4</v>
      </c>
      <c r="B187" s="13">
        <v>4010484</v>
      </c>
      <c r="C187" s="25">
        <v>3404</v>
      </c>
      <c r="D187" s="13" t="s">
        <v>5</v>
      </c>
      <c r="E187" s="13" t="s">
        <v>5</v>
      </c>
      <c r="F187" s="26" t="s">
        <v>84</v>
      </c>
      <c r="G187" s="15">
        <v>0</v>
      </c>
      <c r="H187" s="16">
        <v>0</v>
      </c>
      <c r="I187" s="16">
        <v>0</v>
      </c>
      <c r="J187" s="16">
        <f t="shared" ref="J187" si="80">+J188</f>
        <v>50</v>
      </c>
      <c r="K187" s="16">
        <f t="shared" si="69"/>
        <v>50</v>
      </c>
      <c r="L187" s="17" t="s">
        <v>192</v>
      </c>
    </row>
    <row r="188" spans="1:12" ht="13.5" thickBot="1" x14ac:dyDescent="0.25">
      <c r="A188" s="57"/>
      <c r="B188" s="27"/>
      <c r="C188" s="28"/>
      <c r="D188" s="27">
        <v>3299</v>
      </c>
      <c r="E188" s="27">
        <v>5321</v>
      </c>
      <c r="F188" s="30" t="s">
        <v>31</v>
      </c>
      <c r="G188" s="31">
        <v>0</v>
      </c>
      <c r="H188" s="32">
        <v>0</v>
      </c>
      <c r="I188" s="32">
        <v>0</v>
      </c>
      <c r="J188" s="32">
        <v>50</v>
      </c>
      <c r="K188" s="32">
        <f t="shared" si="69"/>
        <v>50</v>
      </c>
    </row>
    <row r="189" spans="1:12" ht="33.75" x14ac:dyDescent="0.2">
      <c r="A189" s="56" t="s">
        <v>4</v>
      </c>
      <c r="B189" s="13">
        <v>4010485</v>
      </c>
      <c r="C189" s="25" t="s">
        <v>7</v>
      </c>
      <c r="D189" s="13" t="s">
        <v>5</v>
      </c>
      <c r="E189" s="13" t="s">
        <v>5</v>
      </c>
      <c r="F189" s="26" t="s">
        <v>138</v>
      </c>
      <c r="G189" s="15">
        <v>0</v>
      </c>
      <c r="H189" s="16">
        <v>0</v>
      </c>
      <c r="I189" s="16">
        <v>0</v>
      </c>
      <c r="J189" s="16">
        <f t="shared" ref="J189" si="81">+J190</f>
        <v>50</v>
      </c>
      <c r="K189" s="16">
        <f t="shared" si="69"/>
        <v>50</v>
      </c>
      <c r="L189" s="17" t="s">
        <v>192</v>
      </c>
    </row>
    <row r="190" spans="1:12" ht="23.25" thickBot="1" x14ac:dyDescent="0.25">
      <c r="A190" s="57"/>
      <c r="B190" s="27"/>
      <c r="C190" s="28"/>
      <c r="D190" s="27">
        <v>3299</v>
      </c>
      <c r="E190" s="27">
        <v>5229</v>
      </c>
      <c r="F190" s="30" t="s">
        <v>43</v>
      </c>
      <c r="G190" s="31">
        <v>0</v>
      </c>
      <c r="H190" s="32">
        <v>0</v>
      </c>
      <c r="I190" s="32">
        <v>0</v>
      </c>
      <c r="J190" s="32">
        <v>50</v>
      </c>
      <c r="K190" s="32">
        <f t="shared" si="69"/>
        <v>50</v>
      </c>
    </row>
    <row r="191" spans="1:12" x14ac:dyDescent="0.2">
      <c r="A191" s="56" t="s">
        <v>4</v>
      </c>
      <c r="B191" s="13">
        <v>4010486</v>
      </c>
      <c r="C191" s="25" t="s">
        <v>7</v>
      </c>
      <c r="D191" s="13" t="s">
        <v>5</v>
      </c>
      <c r="E191" s="13" t="s">
        <v>5</v>
      </c>
      <c r="F191" s="26" t="s">
        <v>128</v>
      </c>
      <c r="G191" s="15">
        <v>0</v>
      </c>
      <c r="H191" s="16">
        <v>0</v>
      </c>
      <c r="I191" s="16">
        <v>0</v>
      </c>
      <c r="J191" s="16">
        <f t="shared" ref="J191" si="82">+J192</f>
        <v>25.95</v>
      </c>
      <c r="K191" s="16">
        <f t="shared" si="69"/>
        <v>25.95</v>
      </c>
      <c r="L191" s="17" t="s">
        <v>192</v>
      </c>
    </row>
    <row r="192" spans="1:12" ht="13.5" thickBot="1" x14ac:dyDescent="0.25">
      <c r="A192" s="57"/>
      <c r="B192" s="27"/>
      <c r="C192" s="28"/>
      <c r="D192" s="27">
        <v>3299</v>
      </c>
      <c r="E192" s="38">
        <v>5222</v>
      </c>
      <c r="F192" s="41" t="s">
        <v>26</v>
      </c>
      <c r="G192" s="31">
        <v>0</v>
      </c>
      <c r="H192" s="32">
        <v>0</v>
      </c>
      <c r="I192" s="32">
        <v>0</v>
      </c>
      <c r="J192" s="32">
        <v>25.95</v>
      </c>
      <c r="K192" s="32">
        <f t="shared" si="69"/>
        <v>25.95</v>
      </c>
    </row>
    <row r="193" spans="1:12" ht="22.5" x14ac:dyDescent="0.2">
      <c r="A193" s="56" t="s">
        <v>4</v>
      </c>
      <c r="B193" s="13">
        <v>4010487</v>
      </c>
      <c r="C193" s="25" t="s">
        <v>7</v>
      </c>
      <c r="D193" s="13" t="s">
        <v>5</v>
      </c>
      <c r="E193" s="13" t="s">
        <v>5</v>
      </c>
      <c r="F193" s="26" t="s">
        <v>208</v>
      </c>
      <c r="G193" s="15">
        <v>0</v>
      </c>
      <c r="H193" s="16">
        <v>0</v>
      </c>
      <c r="I193" s="16">
        <v>0</v>
      </c>
      <c r="J193" s="16">
        <f t="shared" ref="J193" si="83">+J194</f>
        <v>50</v>
      </c>
      <c r="K193" s="16">
        <f t="shared" si="69"/>
        <v>50</v>
      </c>
      <c r="L193" s="17" t="s">
        <v>192</v>
      </c>
    </row>
    <row r="194" spans="1:12" ht="13.5" thickBot="1" x14ac:dyDescent="0.25">
      <c r="A194" s="57"/>
      <c r="B194" s="27"/>
      <c r="C194" s="28"/>
      <c r="D194" s="27">
        <v>3299</v>
      </c>
      <c r="E194" s="38">
        <v>5222</v>
      </c>
      <c r="F194" s="41" t="s">
        <v>26</v>
      </c>
      <c r="G194" s="31">
        <v>0</v>
      </c>
      <c r="H194" s="32">
        <v>0</v>
      </c>
      <c r="I194" s="32">
        <v>0</v>
      </c>
      <c r="J194" s="32">
        <v>50</v>
      </c>
      <c r="K194" s="32">
        <f t="shared" si="69"/>
        <v>50</v>
      </c>
    </row>
    <row r="195" spans="1:12" ht="22.5" x14ac:dyDescent="0.2">
      <c r="A195" s="56" t="s">
        <v>4</v>
      </c>
      <c r="B195" s="13">
        <v>4010488</v>
      </c>
      <c r="C195" s="25" t="s">
        <v>7</v>
      </c>
      <c r="D195" s="13" t="s">
        <v>5</v>
      </c>
      <c r="E195" s="13" t="s">
        <v>5</v>
      </c>
      <c r="F195" s="26" t="s">
        <v>129</v>
      </c>
      <c r="G195" s="15">
        <v>0</v>
      </c>
      <c r="H195" s="16">
        <v>0</v>
      </c>
      <c r="I195" s="16">
        <v>0</v>
      </c>
      <c r="J195" s="16">
        <f t="shared" ref="J195" si="84">+J196</f>
        <v>50</v>
      </c>
      <c r="K195" s="16">
        <f t="shared" si="69"/>
        <v>50</v>
      </c>
      <c r="L195" s="17" t="s">
        <v>192</v>
      </c>
    </row>
    <row r="196" spans="1:12" ht="13.5" thickBot="1" x14ac:dyDescent="0.25">
      <c r="A196" s="57"/>
      <c r="B196" s="27"/>
      <c r="C196" s="28"/>
      <c r="D196" s="27">
        <v>3299</v>
      </c>
      <c r="E196" s="27">
        <v>5213</v>
      </c>
      <c r="F196" s="30" t="s">
        <v>46</v>
      </c>
      <c r="G196" s="31">
        <v>0</v>
      </c>
      <c r="H196" s="32">
        <v>0</v>
      </c>
      <c r="I196" s="32">
        <v>0</v>
      </c>
      <c r="J196" s="32">
        <v>50</v>
      </c>
      <c r="K196" s="32">
        <f t="shared" si="69"/>
        <v>50</v>
      </c>
    </row>
    <row r="197" spans="1:12" ht="22.5" x14ac:dyDescent="0.2">
      <c r="A197" s="56" t="s">
        <v>4</v>
      </c>
      <c r="B197" s="13">
        <v>4010489</v>
      </c>
      <c r="C197" s="25">
        <v>5445</v>
      </c>
      <c r="D197" s="13" t="s">
        <v>5</v>
      </c>
      <c r="E197" s="13" t="s">
        <v>5</v>
      </c>
      <c r="F197" s="26" t="s">
        <v>85</v>
      </c>
      <c r="G197" s="15">
        <v>0</v>
      </c>
      <c r="H197" s="16">
        <v>0</v>
      </c>
      <c r="I197" s="16">
        <v>0</v>
      </c>
      <c r="J197" s="16">
        <f t="shared" ref="J197" si="85">+J198</f>
        <v>29</v>
      </c>
      <c r="K197" s="16">
        <f t="shared" si="69"/>
        <v>29</v>
      </c>
      <c r="L197" s="17" t="s">
        <v>192</v>
      </c>
    </row>
    <row r="198" spans="1:12" ht="13.5" thickBot="1" x14ac:dyDescent="0.25">
      <c r="A198" s="57"/>
      <c r="B198" s="27"/>
      <c r="C198" s="28"/>
      <c r="D198" s="27">
        <v>3299</v>
      </c>
      <c r="E198" s="27">
        <v>5321</v>
      </c>
      <c r="F198" s="30" t="s">
        <v>31</v>
      </c>
      <c r="G198" s="31">
        <v>0</v>
      </c>
      <c r="H198" s="32">
        <v>0</v>
      </c>
      <c r="I198" s="32">
        <v>0</v>
      </c>
      <c r="J198" s="32">
        <v>29</v>
      </c>
      <c r="K198" s="32">
        <f t="shared" si="69"/>
        <v>29</v>
      </c>
    </row>
    <row r="199" spans="1:12" ht="22.5" x14ac:dyDescent="0.2">
      <c r="A199" s="56" t="s">
        <v>4</v>
      </c>
      <c r="B199" s="13">
        <v>4010490</v>
      </c>
      <c r="C199" s="25" t="s">
        <v>7</v>
      </c>
      <c r="D199" s="13" t="s">
        <v>5</v>
      </c>
      <c r="E199" s="13" t="s">
        <v>5</v>
      </c>
      <c r="F199" s="26" t="s">
        <v>130</v>
      </c>
      <c r="G199" s="15">
        <v>0</v>
      </c>
      <c r="H199" s="16">
        <v>0</v>
      </c>
      <c r="I199" s="16">
        <v>0</v>
      </c>
      <c r="J199" s="16">
        <f t="shared" ref="J199" si="86">+J200</f>
        <v>38</v>
      </c>
      <c r="K199" s="16">
        <f t="shared" si="69"/>
        <v>38</v>
      </c>
      <c r="L199" s="17" t="s">
        <v>192</v>
      </c>
    </row>
    <row r="200" spans="1:12" ht="13.5" thickBot="1" x14ac:dyDescent="0.25">
      <c r="A200" s="57"/>
      <c r="B200" s="27"/>
      <c r="C200" s="28"/>
      <c r="D200" s="27">
        <v>3299</v>
      </c>
      <c r="E200" s="38">
        <v>5222</v>
      </c>
      <c r="F200" s="41" t="s">
        <v>26</v>
      </c>
      <c r="G200" s="31">
        <v>0</v>
      </c>
      <c r="H200" s="32">
        <v>0</v>
      </c>
      <c r="I200" s="32">
        <v>0</v>
      </c>
      <c r="J200" s="32">
        <v>38</v>
      </c>
      <c r="K200" s="32">
        <f t="shared" si="69"/>
        <v>38</v>
      </c>
    </row>
    <row r="201" spans="1:12" x14ac:dyDescent="0.2">
      <c r="A201" s="56" t="s">
        <v>4</v>
      </c>
      <c r="B201" s="13">
        <v>4010491</v>
      </c>
      <c r="C201" s="25">
        <v>5431</v>
      </c>
      <c r="D201" s="13" t="s">
        <v>5</v>
      </c>
      <c r="E201" s="13" t="s">
        <v>5</v>
      </c>
      <c r="F201" s="26" t="s">
        <v>86</v>
      </c>
      <c r="G201" s="15">
        <v>0</v>
      </c>
      <c r="H201" s="16">
        <v>0</v>
      </c>
      <c r="I201" s="16">
        <v>0</v>
      </c>
      <c r="J201" s="16">
        <f t="shared" ref="J201" si="87">+J202</f>
        <v>28</v>
      </c>
      <c r="K201" s="16">
        <f t="shared" si="69"/>
        <v>28</v>
      </c>
      <c r="L201" s="17" t="s">
        <v>192</v>
      </c>
    </row>
    <row r="202" spans="1:12" ht="13.5" thickBot="1" x14ac:dyDescent="0.25">
      <c r="A202" s="57"/>
      <c r="B202" s="27"/>
      <c r="C202" s="28"/>
      <c r="D202" s="27">
        <v>3299</v>
      </c>
      <c r="E202" s="27">
        <v>5321</v>
      </c>
      <c r="F202" s="30" t="s">
        <v>31</v>
      </c>
      <c r="G202" s="31">
        <v>0</v>
      </c>
      <c r="H202" s="32">
        <v>0</v>
      </c>
      <c r="I202" s="32">
        <v>0</v>
      </c>
      <c r="J202" s="32">
        <v>28</v>
      </c>
      <c r="K202" s="32">
        <f t="shared" si="69"/>
        <v>28</v>
      </c>
    </row>
    <row r="203" spans="1:12" ht="22.5" x14ac:dyDescent="0.2">
      <c r="A203" s="56" t="s">
        <v>4</v>
      </c>
      <c r="B203" s="13">
        <v>4010492</v>
      </c>
      <c r="C203" s="25">
        <v>3447</v>
      </c>
      <c r="D203" s="13" t="s">
        <v>5</v>
      </c>
      <c r="E203" s="13" t="s">
        <v>5</v>
      </c>
      <c r="F203" s="26" t="s">
        <v>87</v>
      </c>
      <c r="G203" s="15">
        <v>0</v>
      </c>
      <c r="H203" s="16">
        <v>0</v>
      </c>
      <c r="I203" s="16">
        <v>0</v>
      </c>
      <c r="J203" s="16">
        <f t="shared" ref="J203" si="88">+J204</f>
        <v>24</v>
      </c>
      <c r="K203" s="16">
        <f t="shared" si="69"/>
        <v>24</v>
      </c>
      <c r="L203" s="17" t="s">
        <v>192</v>
      </c>
    </row>
    <row r="204" spans="1:12" ht="13.5" thickBot="1" x14ac:dyDescent="0.25">
      <c r="A204" s="57"/>
      <c r="B204" s="27"/>
      <c r="C204" s="28"/>
      <c r="D204" s="27">
        <v>3299</v>
      </c>
      <c r="E204" s="27">
        <v>5321</v>
      </c>
      <c r="F204" s="30" t="s">
        <v>31</v>
      </c>
      <c r="G204" s="31">
        <v>0</v>
      </c>
      <c r="H204" s="32">
        <v>0</v>
      </c>
      <c r="I204" s="32">
        <v>0</v>
      </c>
      <c r="J204" s="32">
        <v>24</v>
      </c>
      <c r="K204" s="32">
        <f t="shared" si="69"/>
        <v>24</v>
      </c>
    </row>
    <row r="205" spans="1:12" ht="22.5" x14ac:dyDescent="0.2">
      <c r="A205" s="56" t="s">
        <v>4</v>
      </c>
      <c r="B205" s="13">
        <v>4010493</v>
      </c>
      <c r="C205" s="25">
        <v>2465</v>
      </c>
      <c r="D205" s="13" t="s">
        <v>5</v>
      </c>
      <c r="E205" s="13" t="s">
        <v>5</v>
      </c>
      <c r="F205" s="26" t="s">
        <v>88</v>
      </c>
      <c r="G205" s="15">
        <v>0</v>
      </c>
      <c r="H205" s="16">
        <v>0</v>
      </c>
      <c r="I205" s="16">
        <v>0</v>
      </c>
      <c r="J205" s="16">
        <f t="shared" ref="J205" si="89">+J206</f>
        <v>35</v>
      </c>
      <c r="K205" s="16">
        <f t="shared" si="69"/>
        <v>35</v>
      </c>
      <c r="L205" s="17" t="s">
        <v>192</v>
      </c>
    </row>
    <row r="206" spans="1:12" ht="13.5" thickBot="1" x14ac:dyDescent="0.25">
      <c r="A206" s="57"/>
      <c r="B206" s="27"/>
      <c r="C206" s="28"/>
      <c r="D206" s="27">
        <v>3299</v>
      </c>
      <c r="E206" s="27">
        <v>5321</v>
      </c>
      <c r="F206" s="30" t="s">
        <v>31</v>
      </c>
      <c r="G206" s="31">
        <v>0</v>
      </c>
      <c r="H206" s="32">
        <v>0</v>
      </c>
      <c r="I206" s="32">
        <v>0</v>
      </c>
      <c r="J206" s="32">
        <v>35</v>
      </c>
      <c r="K206" s="32">
        <f t="shared" si="69"/>
        <v>35</v>
      </c>
    </row>
    <row r="207" spans="1:12" ht="22.5" x14ac:dyDescent="0.2">
      <c r="A207" s="56" t="s">
        <v>4</v>
      </c>
      <c r="B207" s="13">
        <v>4010494</v>
      </c>
      <c r="C207" s="25" t="s">
        <v>7</v>
      </c>
      <c r="D207" s="13" t="s">
        <v>5</v>
      </c>
      <c r="E207" s="13" t="s">
        <v>5</v>
      </c>
      <c r="F207" s="26" t="s">
        <v>69</v>
      </c>
      <c r="G207" s="15">
        <v>0</v>
      </c>
      <c r="H207" s="16">
        <v>0</v>
      </c>
      <c r="I207" s="16">
        <v>0</v>
      </c>
      <c r="J207" s="16">
        <f t="shared" ref="J207" si="90">+J208</f>
        <v>20</v>
      </c>
      <c r="K207" s="16">
        <f t="shared" si="69"/>
        <v>20</v>
      </c>
      <c r="L207" s="17" t="s">
        <v>192</v>
      </c>
    </row>
    <row r="208" spans="1:12" ht="13.5" thickBot="1" x14ac:dyDescent="0.25">
      <c r="A208" s="57"/>
      <c r="B208" s="27"/>
      <c r="C208" s="28"/>
      <c r="D208" s="27">
        <v>3299</v>
      </c>
      <c r="E208" s="38">
        <v>5222</v>
      </c>
      <c r="F208" s="41" t="s">
        <v>26</v>
      </c>
      <c r="G208" s="31">
        <v>0</v>
      </c>
      <c r="H208" s="32">
        <v>0</v>
      </c>
      <c r="I208" s="32">
        <v>0</v>
      </c>
      <c r="J208" s="32">
        <v>20</v>
      </c>
      <c r="K208" s="32">
        <f t="shared" si="69"/>
        <v>20</v>
      </c>
    </row>
    <row r="209" spans="1:12" ht="33.75" x14ac:dyDescent="0.2">
      <c r="A209" s="56" t="s">
        <v>4</v>
      </c>
      <c r="B209" s="13">
        <v>4010495</v>
      </c>
      <c r="C209" s="25" t="s">
        <v>7</v>
      </c>
      <c r="D209" s="13" t="s">
        <v>5</v>
      </c>
      <c r="E209" s="13" t="s">
        <v>5</v>
      </c>
      <c r="F209" s="26" t="s">
        <v>89</v>
      </c>
      <c r="G209" s="15">
        <v>0</v>
      </c>
      <c r="H209" s="16">
        <v>0</v>
      </c>
      <c r="I209" s="16">
        <v>0</v>
      </c>
      <c r="J209" s="16">
        <f t="shared" ref="J209" si="91">+J210</f>
        <v>40</v>
      </c>
      <c r="K209" s="16">
        <f t="shared" si="69"/>
        <v>40</v>
      </c>
      <c r="L209" s="17" t="s">
        <v>192</v>
      </c>
    </row>
    <row r="210" spans="1:12" ht="13.5" thickBot="1" x14ac:dyDescent="0.25">
      <c r="A210" s="57"/>
      <c r="B210" s="27"/>
      <c r="C210" s="28"/>
      <c r="D210" s="27">
        <v>3299</v>
      </c>
      <c r="E210" s="38">
        <v>5222</v>
      </c>
      <c r="F210" s="41" t="s">
        <v>26</v>
      </c>
      <c r="G210" s="31">
        <v>0</v>
      </c>
      <c r="H210" s="32">
        <v>0</v>
      </c>
      <c r="I210" s="32">
        <v>0</v>
      </c>
      <c r="J210" s="32">
        <v>40</v>
      </c>
      <c r="K210" s="32">
        <f t="shared" si="69"/>
        <v>40</v>
      </c>
    </row>
    <row r="211" spans="1:12" ht="22.5" x14ac:dyDescent="0.2">
      <c r="A211" s="56" t="s">
        <v>4</v>
      </c>
      <c r="B211" s="13">
        <v>4010496</v>
      </c>
      <c r="C211" s="25" t="s">
        <v>7</v>
      </c>
      <c r="D211" s="13" t="s">
        <v>5</v>
      </c>
      <c r="E211" s="13" t="s">
        <v>5</v>
      </c>
      <c r="F211" s="26" t="s">
        <v>131</v>
      </c>
      <c r="G211" s="15">
        <v>0</v>
      </c>
      <c r="H211" s="16">
        <v>0</v>
      </c>
      <c r="I211" s="16">
        <v>0</v>
      </c>
      <c r="J211" s="16">
        <f t="shared" ref="J211" si="92">+J212</f>
        <v>50</v>
      </c>
      <c r="K211" s="16">
        <f t="shared" si="69"/>
        <v>50</v>
      </c>
      <c r="L211" s="17" t="s">
        <v>192</v>
      </c>
    </row>
    <row r="212" spans="1:12" ht="13.5" thickBot="1" x14ac:dyDescent="0.25">
      <c r="A212" s="57"/>
      <c r="B212" s="27"/>
      <c r="C212" s="28"/>
      <c r="D212" s="27">
        <v>3299</v>
      </c>
      <c r="E212" s="38">
        <v>5222</v>
      </c>
      <c r="F212" s="41" t="s">
        <v>26</v>
      </c>
      <c r="G212" s="31">
        <v>0</v>
      </c>
      <c r="H212" s="32">
        <v>0</v>
      </c>
      <c r="I212" s="32">
        <v>0</v>
      </c>
      <c r="J212" s="32">
        <v>50</v>
      </c>
      <c r="K212" s="32">
        <f t="shared" si="69"/>
        <v>50</v>
      </c>
    </row>
    <row r="213" spans="1:12" ht="22.5" x14ac:dyDescent="0.2">
      <c r="A213" s="56" t="s">
        <v>4</v>
      </c>
      <c r="B213" s="13">
        <v>4010497</v>
      </c>
      <c r="C213" s="25">
        <v>3454</v>
      </c>
      <c r="D213" s="13" t="s">
        <v>5</v>
      </c>
      <c r="E213" s="13" t="s">
        <v>5</v>
      </c>
      <c r="F213" s="26" t="s">
        <v>90</v>
      </c>
      <c r="G213" s="15">
        <v>0</v>
      </c>
      <c r="H213" s="16">
        <v>0</v>
      </c>
      <c r="I213" s="16">
        <v>0</v>
      </c>
      <c r="J213" s="16">
        <f t="shared" ref="J213" si="93">+J214</f>
        <v>20</v>
      </c>
      <c r="K213" s="16">
        <f t="shared" si="69"/>
        <v>20</v>
      </c>
      <c r="L213" s="17" t="s">
        <v>192</v>
      </c>
    </row>
    <row r="214" spans="1:12" ht="13.5" thickBot="1" x14ac:dyDescent="0.25">
      <c r="A214" s="57"/>
      <c r="B214" s="27"/>
      <c r="C214" s="28"/>
      <c r="D214" s="27">
        <v>3299</v>
      </c>
      <c r="E214" s="27">
        <v>5321</v>
      </c>
      <c r="F214" s="30" t="s">
        <v>31</v>
      </c>
      <c r="G214" s="31">
        <v>0</v>
      </c>
      <c r="H214" s="32">
        <v>0</v>
      </c>
      <c r="I214" s="32">
        <v>0</v>
      </c>
      <c r="J214" s="32">
        <v>20</v>
      </c>
      <c r="K214" s="32">
        <f t="shared" si="69"/>
        <v>20</v>
      </c>
    </row>
    <row r="215" spans="1:12" ht="22.5" x14ac:dyDescent="0.2">
      <c r="A215" s="56" t="s">
        <v>4</v>
      </c>
      <c r="B215" s="13">
        <v>4010498</v>
      </c>
      <c r="C215" s="25">
        <v>4455</v>
      </c>
      <c r="D215" s="13" t="s">
        <v>5</v>
      </c>
      <c r="E215" s="13" t="s">
        <v>5</v>
      </c>
      <c r="F215" s="26" t="s">
        <v>91</v>
      </c>
      <c r="G215" s="15">
        <v>0</v>
      </c>
      <c r="H215" s="16">
        <v>0</v>
      </c>
      <c r="I215" s="16">
        <v>0</v>
      </c>
      <c r="J215" s="16">
        <f t="shared" ref="J215" si="94">+J216</f>
        <v>35</v>
      </c>
      <c r="K215" s="16">
        <f t="shared" si="69"/>
        <v>35</v>
      </c>
      <c r="L215" s="17" t="s">
        <v>192</v>
      </c>
    </row>
    <row r="216" spans="1:12" ht="13.5" thickBot="1" x14ac:dyDescent="0.25">
      <c r="A216" s="57"/>
      <c r="B216" s="27"/>
      <c r="C216" s="28"/>
      <c r="D216" s="27">
        <v>3299</v>
      </c>
      <c r="E216" s="27">
        <v>5321</v>
      </c>
      <c r="F216" s="30" t="s">
        <v>31</v>
      </c>
      <c r="G216" s="31">
        <v>0</v>
      </c>
      <c r="H216" s="32">
        <v>0</v>
      </c>
      <c r="I216" s="32">
        <v>0</v>
      </c>
      <c r="J216" s="32">
        <v>35</v>
      </c>
      <c r="K216" s="32">
        <f t="shared" si="69"/>
        <v>35</v>
      </c>
    </row>
    <row r="217" spans="1:12" ht="22.5" x14ac:dyDescent="0.2">
      <c r="A217" s="56" t="s">
        <v>4</v>
      </c>
      <c r="B217" s="13">
        <v>4010499</v>
      </c>
      <c r="C217" s="25" t="s">
        <v>7</v>
      </c>
      <c r="D217" s="13" t="s">
        <v>5</v>
      </c>
      <c r="E217" s="13" t="s">
        <v>5</v>
      </c>
      <c r="F217" s="26" t="s">
        <v>70</v>
      </c>
      <c r="G217" s="15">
        <v>0</v>
      </c>
      <c r="H217" s="16">
        <v>0</v>
      </c>
      <c r="I217" s="16">
        <v>0</v>
      </c>
      <c r="J217" s="16">
        <f t="shared" ref="J217" si="95">+J218</f>
        <v>35.5</v>
      </c>
      <c r="K217" s="16">
        <f t="shared" si="69"/>
        <v>35.5</v>
      </c>
      <c r="L217" s="17" t="s">
        <v>192</v>
      </c>
    </row>
    <row r="218" spans="1:12" ht="13.5" thickBot="1" x14ac:dyDescent="0.25">
      <c r="A218" s="57"/>
      <c r="B218" s="27"/>
      <c r="C218" s="28"/>
      <c r="D218" s="27">
        <v>3299</v>
      </c>
      <c r="E218" s="38">
        <v>5222</v>
      </c>
      <c r="F218" s="41" t="s">
        <v>26</v>
      </c>
      <c r="G218" s="31">
        <v>0</v>
      </c>
      <c r="H218" s="32">
        <v>0</v>
      </c>
      <c r="I218" s="32">
        <v>0</v>
      </c>
      <c r="J218" s="32">
        <v>35.5</v>
      </c>
      <c r="K218" s="32">
        <f t="shared" si="69"/>
        <v>35.5</v>
      </c>
    </row>
    <row r="219" spans="1:12" x14ac:dyDescent="0.2">
      <c r="A219" s="56" t="s">
        <v>4</v>
      </c>
      <c r="B219" s="13">
        <v>4010500</v>
      </c>
      <c r="C219" s="25" t="s">
        <v>7</v>
      </c>
      <c r="D219" s="13" t="s">
        <v>5</v>
      </c>
      <c r="E219" s="13" t="s">
        <v>5</v>
      </c>
      <c r="F219" s="26" t="s">
        <v>71</v>
      </c>
      <c r="G219" s="15">
        <v>0</v>
      </c>
      <c r="H219" s="16">
        <v>0</v>
      </c>
      <c r="I219" s="16">
        <v>0</v>
      </c>
      <c r="J219" s="16">
        <f t="shared" ref="J219" si="96">+J220</f>
        <v>20</v>
      </c>
      <c r="K219" s="16">
        <f t="shared" si="69"/>
        <v>20</v>
      </c>
      <c r="L219" s="17" t="s">
        <v>192</v>
      </c>
    </row>
    <row r="220" spans="1:12" ht="13.5" thickBot="1" x14ac:dyDescent="0.25">
      <c r="A220" s="57"/>
      <c r="B220" s="27"/>
      <c r="C220" s="28"/>
      <c r="D220" s="27">
        <v>3299</v>
      </c>
      <c r="E220" s="38">
        <v>5222</v>
      </c>
      <c r="F220" s="41" t="s">
        <v>26</v>
      </c>
      <c r="G220" s="31">
        <v>0</v>
      </c>
      <c r="H220" s="32">
        <v>0</v>
      </c>
      <c r="I220" s="32">
        <v>0</v>
      </c>
      <c r="J220" s="32">
        <v>20</v>
      </c>
      <c r="K220" s="32">
        <f t="shared" si="69"/>
        <v>20</v>
      </c>
    </row>
    <row r="221" spans="1:12" ht="22.5" x14ac:dyDescent="0.2">
      <c r="A221" s="56" t="s">
        <v>4</v>
      </c>
      <c r="B221" s="13">
        <v>4010501</v>
      </c>
      <c r="C221" s="25" t="s">
        <v>7</v>
      </c>
      <c r="D221" s="13" t="s">
        <v>5</v>
      </c>
      <c r="E221" s="13" t="s">
        <v>5</v>
      </c>
      <c r="F221" s="26" t="s">
        <v>132</v>
      </c>
      <c r="G221" s="15">
        <v>0</v>
      </c>
      <c r="H221" s="16">
        <v>0</v>
      </c>
      <c r="I221" s="16">
        <v>0</v>
      </c>
      <c r="J221" s="16">
        <f t="shared" ref="J221" si="97">+J222</f>
        <v>24.4</v>
      </c>
      <c r="K221" s="16">
        <f t="shared" si="69"/>
        <v>24.4</v>
      </c>
      <c r="L221" s="17" t="s">
        <v>192</v>
      </c>
    </row>
    <row r="222" spans="1:12" ht="13.5" thickBot="1" x14ac:dyDescent="0.25">
      <c r="A222" s="57"/>
      <c r="B222" s="27"/>
      <c r="C222" s="28"/>
      <c r="D222" s="27">
        <v>3299</v>
      </c>
      <c r="E222" s="38">
        <v>5222</v>
      </c>
      <c r="F222" s="41" t="s">
        <v>26</v>
      </c>
      <c r="G222" s="31">
        <v>0</v>
      </c>
      <c r="H222" s="32">
        <v>0</v>
      </c>
      <c r="I222" s="32">
        <v>0</v>
      </c>
      <c r="J222" s="32">
        <v>24.4</v>
      </c>
      <c r="K222" s="32">
        <f t="shared" si="69"/>
        <v>24.4</v>
      </c>
    </row>
    <row r="223" spans="1:12" ht="22.5" x14ac:dyDescent="0.2">
      <c r="A223" s="56" t="s">
        <v>4</v>
      </c>
      <c r="B223" s="13">
        <v>4010502</v>
      </c>
      <c r="C223" s="25">
        <v>4414</v>
      </c>
      <c r="D223" s="13" t="s">
        <v>5</v>
      </c>
      <c r="E223" s="13" t="s">
        <v>5</v>
      </c>
      <c r="F223" s="26" t="s">
        <v>92</v>
      </c>
      <c r="G223" s="15">
        <v>0</v>
      </c>
      <c r="H223" s="16">
        <v>0</v>
      </c>
      <c r="I223" s="16">
        <v>0</v>
      </c>
      <c r="J223" s="16">
        <f t="shared" ref="J223" si="98">+J224</f>
        <v>35</v>
      </c>
      <c r="K223" s="16">
        <f t="shared" si="69"/>
        <v>35</v>
      </c>
      <c r="L223" s="17" t="s">
        <v>192</v>
      </c>
    </row>
    <row r="224" spans="1:12" ht="13.5" thickBot="1" x14ac:dyDescent="0.25">
      <c r="A224" s="57"/>
      <c r="B224" s="27"/>
      <c r="C224" s="28"/>
      <c r="D224" s="27">
        <v>3299</v>
      </c>
      <c r="E224" s="27">
        <v>5321</v>
      </c>
      <c r="F224" s="30" t="s">
        <v>31</v>
      </c>
      <c r="G224" s="31">
        <v>0</v>
      </c>
      <c r="H224" s="32">
        <v>0</v>
      </c>
      <c r="I224" s="32">
        <v>0</v>
      </c>
      <c r="J224" s="32">
        <v>35</v>
      </c>
      <c r="K224" s="32">
        <f t="shared" si="69"/>
        <v>35</v>
      </c>
    </row>
    <row r="225" spans="1:12" ht="22.5" x14ac:dyDescent="0.2">
      <c r="A225" s="56" t="s">
        <v>4</v>
      </c>
      <c r="B225" s="13">
        <v>4010503</v>
      </c>
      <c r="C225" s="25" t="s">
        <v>7</v>
      </c>
      <c r="D225" s="13" t="s">
        <v>5</v>
      </c>
      <c r="E225" s="13" t="s">
        <v>5</v>
      </c>
      <c r="F225" s="26" t="s">
        <v>133</v>
      </c>
      <c r="G225" s="15">
        <v>0</v>
      </c>
      <c r="H225" s="16">
        <v>0</v>
      </c>
      <c r="I225" s="16">
        <v>0</v>
      </c>
      <c r="J225" s="16">
        <f t="shared" ref="J225" si="99">+J226</f>
        <v>28</v>
      </c>
      <c r="K225" s="16">
        <f t="shared" si="69"/>
        <v>28</v>
      </c>
      <c r="L225" s="17" t="s">
        <v>192</v>
      </c>
    </row>
    <row r="226" spans="1:12" ht="13.5" thickBot="1" x14ac:dyDescent="0.25">
      <c r="A226" s="57"/>
      <c r="B226" s="27"/>
      <c r="C226" s="28"/>
      <c r="D226" s="27">
        <v>3299</v>
      </c>
      <c r="E226" s="38">
        <v>5222</v>
      </c>
      <c r="F226" s="41" t="s">
        <v>26</v>
      </c>
      <c r="G226" s="31">
        <v>0</v>
      </c>
      <c r="H226" s="32">
        <v>0</v>
      </c>
      <c r="I226" s="32">
        <v>0</v>
      </c>
      <c r="J226" s="32">
        <v>28</v>
      </c>
      <c r="K226" s="32">
        <f t="shared" si="69"/>
        <v>28</v>
      </c>
    </row>
    <row r="227" spans="1:12" ht="22.5" x14ac:dyDescent="0.2">
      <c r="A227" s="56" t="s">
        <v>4</v>
      </c>
      <c r="B227" s="13">
        <v>4010504</v>
      </c>
      <c r="C227" s="25" t="s">
        <v>7</v>
      </c>
      <c r="D227" s="13" t="s">
        <v>5</v>
      </c>
      <c r="E227" s="13" t="s">
        <v>5</v>
      </c>
      <c r="F227" s="26" t="s">
        <v>134</v>
      </c>
      <c r="G227" s="15">
        <v>0</v>
      </c>
      <c r="H227" s="16">
        <v>0</v>
      </c>
      <c r="I227" s="16">
        <v>0</v>
      </c>
      <c r="J227" s="16">
        <f t="shared" ref="J227" si="100">+J228</f>
        <v>20</v>
      </c>
      <c r="K227" s="16">
        <f t="shared" si="69"/>
        <v>20</v>
      </c>
      <c r="L227" s="17" t="s">
        <v>192</v>
      </c>
    </row>
    <row r="228" spans="1:12" ht="13.5" thickBot="1" x14ac:dyDescent="0.25">
      <c r="A228" s="57"/>
      <c r="B228" s="27"/>
      <c r="C228" s="28"/>
      <c r="D228" s="27">
        <v>3299</v>
      </c>
      <c r="E228" s="38">
        <v>5222</v>
      </c>
      <c r="F228" s="41" t="s">
        <v>26</v>
      </c>
      <c r="G228" s="31">
        <v>0</v>
      </c>
      <c r="H228" s="32">
        <v>0</v>
      </c>
      <c r="I228" s="32">
        <v>0</v>
      </c>
      <c r="J228" s="32">
        <v>20</v>
      </c>
      <c r="K228" s="32">
        <f t="shared" si="69"/>
        <v>20</v>
      </c>
    </row>
    <row r="229" spans="1:12" ht="22.5" x14ac:dyDescent="0.2">
      <c r="A229" s="56" t="s">
        <v>4</v>
      </c>
      <c r="B229" s="13">
        <v>4010505</v>
      </c>
      <c r="C229" s="25" t="s">
        <v>7</v>
      </c>
      <c r="D229" s="13" t="s">
        <v>5</v>
      </c>
      <c r="E229" s="13" t="s">
        <v>5</v>
      </c>
      <c r="F229" s="26" t="s">
        <v>135</v>
      </c>
      <c r="G229" s="15">
        <v>0</v>
      </c>
      <c r="H229" s="16">
        <v>0</v>
      </c>
      <c r="I229" s="16">
        <v>0</v>
      </c>
      <c r="J229" s="16">
        <f t="shared" ref="J229" si="101">+J230</f>
        <v>35</v>
      </c>
      <c r="K229" s="16">
        <f t="shared" ref="K229:K247" si="102">+I229+J229</f>
        <v>35</v>
      </c>
      <c r="L229" s="17" t="s">
        <v>192</v>
      </c>
    </row>
    <row r="230" spans="1:12" ht="13.5" thickBot="1" x14ac:dyDescent="0.25">
      <c r="A230" s="57"/>
      <c r="B230" s="27"/>
      <c r="C230" s="28"/>
      <c r="D230" s="27">
        <v>3299</v>
      </c>
      <c r="E230" s="38">
        <v>5222</v>
      </c>
      <c r="F230" s="41" t="s">
        <v>26</v>
      </c>
      <c r="G230" s="31">
        <v>0</v>
      </c>
      <c r="H230" s="32">
        <v>0</v>
      </c>
      <c r="I230" s="32">
        <v>0</v>
      </c>
      <c r="J230" s="32">
        <v>35</v>
      </c>
      <c r="K230" s="32">
        <f t="shared" si="102"/>
        <v>35</v>
      </c>
    </row>
    <row r="231" spans="1:12" ht="22.5" x14ac:dyDescent="0.2">
      <c r="A231" s="56" t="s">
        <v>4</v>
      </c>
      <c r="B231" s="13">
        <v>4010506</v>
      </c>
      <c r="C231" s="25" t="s">
        <v>7</v>
      </c>
      <c r="D231" s="13" t="s">
        <v>5</v>
      </c>
      <c r="E231" s="13" t="s">
        <v>5</v>
      </c>
      <c r="F231" s="26" t="s">
        <v>137</v>
      </c>
      <c r="G231" s="15">
        <v>0</v>
      </c>
      <c r="H231" s="16">
        <v>0</v>
      </c>
      <c r="I231" s="16">
        <v>0</v>
      </c>
      <c r="J231" s="16">
        <f t="shared" ref="J231" si="103">+J232</f>
        <v>40</v>
      </c>
      <c r="K231" s="16">
        <f t="shared" si="102"/>
        <v>40</v>
      </c>
      <c r="L231" s="17" t="s">
        <v>192</v>
      </c>
    </row>
    <row r="232" spans="1:12" ht="13.5" thickBot="1" x14ac:dyDescent="0.25">
      <c r="A232" s="57"/>
      <c r="B232" s="27"/>
      <c r="C232" s="28"/>
      <c r="D232" s="27">
        <v>3299</v>
      </c>
      <c r="E232" s="38">
        <v>5222</v>
      </c>
      <c r="F232" s="41" t="s">
        <v>26</v>
      </c>
      <c r="G232" s="31">
        <v>0</v>
      </c>
      <c r="H232" s="32">
        <v>0</v>
      </c>
      <c r="I232" s="32">
        <v>0</v>
      </c>
      <c r="J232" s="32">
        <v>40</v>
      </c>
      <c r="K232" s="32">
        <f t="shared" si="102"/>
        <v>40</v>
      </c>
    </row>
    <row r="233" spans="1:12" ht="22.5" x14ac:dyDescent="0.2">
      <c r="A233" s="56" t="s">
        <v>4</v>
      </c>
      <c r="B233" s="13">
        <v>4010507</v>
      </c>
      <c r="C233" s="25" t="s">
        <v>7</v>
      </c>
      <c r="D233" s="13" t="s">
        <v>5</v>
      </c>
      <c r="E233" s="13" t="s">
        <v>5</v>
      </c>
      <c r="F233" s="26" t="s">
        <v>136</v>
      </c>
      <c r="G233" s="15">
        <v>0</v>
      </c>
      <c r="H233" s="16">
        <v>0</v>
      </c>
      <c r="I233" s="16">
        <v>0</v>
      </c>
      <c r="J233" s="16">
        <f t="shared" ref="J233:J235" si="104">+J234</f>
        <v>50</v>
      </c>
      <c r="K233" s="16">
        <f t="shared" si="102"/>
        <v>50</v>
      </c>
      <c r="L233" s="17" t="s">
        <v>192</v>
      </c>
    </row>
    <row r="234" spans="1:12" ht="13.5" thickBot="1" x14ac:dyDescent="0.25">
      <c r="A234" s="57"/>
      <c r="B234" s="27"/>
      <c r="C234" s="28"/>
      <c r="D234" s="27">
        <v>3299</v>
      </c>
      <c r="E234" s="27">
        <v>5212</v>
      </c>
      <c r="F234" s="30" t="s">
        <v>95</v>
      </c>
      <c r="G234" s="31">
        <v>0</v>
      </c>
      <c r="H234" s="32">
        <v>0</v>
      </c>
      <c r="I234" s="32">
        <v>0</v>
      </c>
      <c r="J234" s="32">
        <v>50</v>
      </c>
      <c r="K234" s="32">
        <f t="shared" si="102"/>
        <v>50</v>
      </c>
    </row>
    <row r="235" spans="1:12" ht="22.5" x14ac:dyDescent="0.2">
      <c r="A235" s="56" t="s">
        <v>4</v>
      </c>
      <c r="B235" s="13">
        <v>4010508</v>
      </c>
      <c r="C235" s="25">
        <v>2310</v>
      </c>
      <c r="D235" s="13" t="s">
        <v>5</v>
      </c>
      <c r="E235" s="13" t="s">
        <v>5</v>
      </c>
      <c r="F235" s="26" t="s">
        <v>93</v>
      </c>
      <c r="G235" s="15">
        <v>0</v>
      </c>
      <c r="H235" s="16">
        <v>0</v>
      </c>
      <c r="I235" s="16">
        <v>0</v>
      </c>
      <c r="J235" s="16">
        <f t="shared" si="104"/>
        <v>49</v>
      </c>
      <c r="K235" s="16">
        <f t="shared" ref="K235:K236" si="105">+I235+J235</f>
        <v>49</v>
      </c>
      <c r="L235" s="17" t="s">
        <v>192</v>
      </c>
    </row>
    <row r="236" spans="1:12" ht="13.5" thickBot="1" x14ac:dyDescent="0.25">
      <c r="A236" s="57"/>
      <c r="B236" s="27"/>
      <c r="C236" s="28"/>
      <c r="D236" s="27">
        <v>3299</v>
      </c>
      <c r="E236" s="27">
        <v>5321</v>
      </c>
      <c r="F236" s="30" t="s">
        <v>31</v>
      </c>
      <c r="G236" s="31">
        <v>0</v>
      </c>
      <c r="H236" s="32">
        <v>0</v>
      </c>
      <c r="I236" s="32">
        <v>0</v>
      </c>
      <c r="J236" s="32">
        <v>49</v>
      </c>
      <c r="K236" s="32">
        <f t="shared" si="105"/>
        <v>49</v>
      </c>
    </row>
    <row r="237" spans="1:12" ht="23.25" thickBot="1" x14ac:dyDescent="0.25">
      <c r="A237" s="77" t="s">
        <v>4</v>
      </c>
      <c r="B237" s="152" t="s">
        <v>34</v>
      </c>
      <c r="C237" s="153"/>
      <c r="D237" s="153" t="s">
        <v>5</v>
      </c>
      <c r="E237" s="154" t="s">
        <v>5</v>
      </c>
      <c r="F237" s="78" t="s">
        <v>35</v>
      </c>
      <c r="G237" s="75">
        <f>SUM(G238:G247)/2</f>
        <v>250</v>
      </c>
      <c r="H237" s="76">
        <f>SUM(H238:H247)/2</f>
        <v>145.65519</v>
      </c>
      <c r="I237" s="76">
        <f t="shared" si="0"/>
        <v>395.65519</v>
      </c>
      <c r="J237" s="81">
        <f>SUM(J238:J291)/2</f>
        <v>293.90600000000001</v>
      </c>
      <c r="K237" s="82">
        <f t="shared" si="102"/>
        <v>689.56119000000001</v>
      </c>
      <c r="L237" s="17" t="s">
        <v>192</v>
      </c>
    </row>
    <row r="238" spans="1:12" ht="22.5" customHeight="1" x14ac:dyDescent="0.2">
      <c r="A238" s="54" t="s">
        <v>4</v>
      </c>
      <c r="B238" s="10" t="s">
        <v>11</v>
      </c>
      <c r="C238" s="11" t="s">
        <v>7</v>
      </c>
      <c r="D238" s="12" t="s">
        <v>5</v>
      </c>
      <c r="E238" s="13" t="s">
        <v>5</v>
      </c>
      <c r="F238" s="14" t="s">
        <v>35</v>
      </c>
      <c r="G238" s="15">
        <f>+G239</f>
        <v>250</v>
      </c>
      <c r="H238" s="16">
        <v>72.798190000000005</v>
      </c>
      <c r="I238" s="16">
        <f t="shared" si="0"/>
        <v>322.79818999999998</v>
      </c>
      <c r="J238" s="83">
        <f>+J239</f>
        <v>-322.798</v>
      </c>
      <c r="K238" s="16">
        <f t="shared" si="102"/>
        <v>1.8999999997504347E-4</v>
      </c>
      <c r="L238" s="17" t="s">
        <v>192</v>
      </c>
    </row>
    <row r="239" spans="1:12" ht="13.5" thickBot="1" x14ac:dyDescent="0.25">
      <c r="A239" s="55"/>
      <c r="B239" s="155"/>
      <c r="C239" s="156"/>
      <c r="D239" s="19">
        <v>3299</v>
      </c>
      <c r="E239" s="20">
        <v>5901</v>
      </c>
      <c r="F239" s="21" t="s">
        <v>10</v>
      </c>
      <c r="G239" s="22">
        <v>250</v>
      </c>
      <c r="H239" s="23">
        <v>72.798190000000005</v>
      </c>
      <c r="I239" s="23">
        <f t="shared" si="0"/>
        <v>322.79818999999998</v>
      </c>
      <c r="J239" s="84">
        <v>-322.798</v>
      </c>
      <c r="K239" s="24">
        <f t="shared" si="102"/>
        <v>1.8999999997504347E-4</v>
      </c>
    </row>
    <row r="240" spans="1:12" ht="22.5" x14ac:dyDescent="0.2">
      <c r="A240" s="54" t="s">
        <v>4</v>
      </c>
      <c r="B240" s="25">
        <v>4030025</v>
      </c>
      <c r="C240" s="25">
        <v>4459</v>
      </c>
      <c r="D240" s="13" t="s">
        <v>5</v>
      </c>
      <c r="E240" s="13" t="s">
        <v>5</v>
      </c>
      <c r="F240" s="26" t="s">
        <v>36</v>
      </c>
      <c r="G240" s="15">
        <v>0</v>
      </c>
      <c r="H240" s="16">
        <v>22.856999999999999</v>
      </c>
      <c r="I240" s="16">
        <f t="shared" si="0"/>
        <v>22.856999999999999</v>
      </c>
      <c r="J240" s="83">
        <v>0</v>
      </c>
      <c r="K240" s="16">
        <f t="shared" si="102"/>
        <v>22.856999999999999</v>
      </c>
    </row>
    <row r="241" spans="1:16" ht="13.5" thickBot="1" x14ac:dyDescent="0.25">
      <c r="A241" s="60"/>
      <c r="B241" s="27"/>
      <c r="C241" s="28"/>
      <c r="D241" s="27">
        <v>3299</v>
      </c>
      <c r="E241" s="27">
        <v>5321</v>
      </c>
      <c r="F241" s="30" t="s">
        <v>31</v>
      </c>
      <c r="G241" s="31">
        <v>0</v>
      </c>
      <c r="H241" s="32">
        <v>22.856999999999999</v>
      </c>
      <c r="I241" s="32">
        <f t="shared" si="0"/>
        <v>22.856999999999999</v>
      </c>
      <c r="J241" s="85">
        <v>0</v>
      </c>
      <c r="K241" s="32">
        <f t="shared" si="102"/>
        <v>22.856999999999999</v>
      </c>
    </row>
    <row r="242" spans="1:16" ht="33.75" x14ac:dyDescent="0.2">
      <c r="A242" s="58" t="s">
        <v>4</v>
      </c>
      <c r="B242" s="33">
        <v>4030037</v>
      </c>
      <c r="C242" s="34">
        <v>2491</v>
      </c>
      <c r="D242" s="33" t="s">
        <v>5</v>
      </c>
      <c r="E242" s="33" t="s">
        <v>5</v>
      </c>
      <c r="F242" s="35" t="s">
        <v>37</v>
      </c>
      <c r="G242" s="36">
        <v>0</v>
      </c>
      <c r="H242" s="37">
        <v>15</v>
      </c>
      <c r="I242" s="37">
        <f t="shared" si="0"/>
        <v>15</v>
      </c>
      <c r="J242" s="86">
        <v>0</v>
      </c>
      <c r="K242" s="37">
        <f t="shared" si="102"/>
        <v>15</v>
      </c>
    </row>
    <row r="243" spans="1:16" ht="13.5" thickBot="1" x14ac:dyDescent="0.25">
      <c r="A243" s="59"/>
      <c r="B243" s="38"/>
      <c r="C243" s="39"/>
      <c r="D243" s="38">
        <v>3299</v>
      </c>
      <c r="E243" s="38">
        <v>5321</v>
      </c>
      <c r="F243" s="41" t="s">
        <v>31</v>
      </c>
      <c r="G243" s="22">
        <v>0</v>
      </c>
      <c r="H243" s="23">
        <v>15</v>
      </c>
      <c r="I243" s="23">
        <f t="shared" si="0"/>
        <v>15</v>
      </c>
      <c r="J243" s="84">
        <v>0</v>
      </c>
      <c r="K243" s="24">
        <f t="shared" si="102"/>
        <v>15</v>
      </c>
    </row>
    <row r="244" spans="1:16" ht="33.75" x14ac:dyDescent="0.2">
      <c r="A244" s="56" t="s">
        <v>4</v>
      </c>
      <c r="B244" s="13">
        <v>4030038</v>
      </c>
      <c r="C244" s="25">
        <v>5422</v>
      </c>
      <c r="D244" s="13" t="s">
        <v>5</v>
      </c>
      <c r="E244" s="13" t="s">
        <v>5</v>
      </c>
      <c r="F244" s="26" t="s">
        <v>38</v>
      </c>
      <c r="G244" s="15">
        <v>0</v>
      </c>
      <c r="H244" s="16">
        <v>15</v>
      </c>
      <c r="I244" s="16">
        <f t="shared" si="0"/>
        <v>15</v>
      </c>
      <c r="J244" s="83">
        <v>0</v>
      </c>
      <c r="K244" s="16">
        <f t="shared" si="102"/>
        <v>15</v>
      </c>
    </row>
    <row r="245" spans="1:16" ht="13.5" thickBot="1" x14ac:dyDescent="0.25">
      <c r="A245" s="57"/>
      <c r="B245" s="27"/>
      <c r="C245" s="28"/>
      <c r="D245" s="27">
        <v>3299</v>
      </c>
      <c r="E245" s="27">
        <v>5321</v>
      </c>
      <c r="F245" s="30" t="s">
        <v>31</v>
      </c>
      <c r="G245" s="31">
        <v>0</v>
      </c>
      <c r="H245" s="32">
        <v>15</v>
      </c>
      <c r="I245" s="32">
        <f t="shared" si="0"/>
        <v>15</v>
      </c>
      <c r="J245" s="85">
        <v>0</v>
      </c>
      <c r="K245" s="32">
        <f t="shared" si="102"/>
        <v>15</v>
      </c>
    </row>
    <row r="246" spans="1:16" ht="33.75" x14ac:dyDescent="0.2">
      <c r="A246" s="58" t="s">
        <v>4</v>
      </c>
      <c r="B246" s="33">
        <v>4030043</v>
      </c>
      <c r="C246" s="34">
        <v>2480</v>
      </c>
      <c r="D246" s="33" t="s">
        <v>5</v>
      </c>
      <c r="E246" s="33" t="s">
        <v>5</v>
      </c>
      <c r="F246" s="35" t="s">
        <v>39</v>
      </c>
      <c r="G246" s="36">
        <v>0</v>
      </c>
      <c r="H246" s="37">
        <v>20</v>
      </c>
      <c r="I246" s="37">
        <f t="shared" si="0"/>
        <v>20</v>
      </c>
      <c r="J246" s="86">
        <v>0</v>
      </c>
      <c r="K246" s="37">
        <f t="shared" si="102"/>
        <v>20</v>
      </c>
    </row>
    <row r="247" spans="1:16" ht="13.5" thickBot="1" x14ac:dyDescent="0.25">
      <c r="A247" s="57"/>
      <c r="B247" s="27"/>
      <c r="C247" s="28"/>
      <c r="D247" s="27">
        <v>3299</v>
      </c>
      <c r="E247" s="27">
        <v>5321</v>
      </c>
      <c r="F247" s="30" t="s">
        <v>31</v>
      </c>
      <c r="G247" s="31">
        <v>0</v>
      </c>
      <c r="H247" s="32">
        <v>20</v>
      </c>
      <c r="I247" s="32">
        <f t="shared" si="0"/>
        <v>20</v>
      </c>
      <c r="J247" s="85">
        <v>0</v>
      </c>
      <c r="K247" s="32">
        <f t="shared" si="102"/>
        <v>20</v>
      </c>
    </row>
    <row r="248" spans="1:16" ht="22.5" x14ac:dyDescent="0.2">
      <c r="A248" s="56" t="s">
        <v>4</v>
      </c>
      <c r="B248" s="13">
        <v>4030050</v>
      </c>
      <c r="C248" s="25">
        <v>2452</v>
      </c>
      <c r="D248" s="13" t="s">
        <v>5</v>
      </c>
      <c r="E248" s="13" t="s">
        <v>5</v>
      </c>
      <c r="F248" s="26" t="s">
        <v>158</v>
      </c>
      <c r="G248" s="15">
        <v>0</v>
      </c>
      <c r="H248" s="16">
        <v>0</v>
      </c>
      <c r="I248" s="16">
        <v>0</v>
      </c>
      <c r="J248" s="16">
        <f t="shared" ref="J248:J290" si="106">+J249</f>
        <v>24</v>
      </c>
      <c r="K248" s="16">
        <f t="shared" ref="K248:K249" si="107">+I248+J248</f>
        <v>24</v>
      </c>
      <c r="L248" s="17" t="s">
        <v>192</v>
      </c>
      <c r="P248" s="43"/>
    </row>
    <row r="249" spans="1:16" ht="13.5" thickBot="1" x14ac:dyDescent="0.25">
      <c r="A249" s="57"/>
      <c r="B249" s="27"/>
      <c r="C249" s="28"/>
      <c r="D249" s="27">
        <v>3299</v>
      </c>
      <c r="E249" s="27">
        <v>5321</v>
      </c>
      <c r="F249" s="30" t="s">
        <v>31</v>
      </c>
      <c r="G249" s="31">
        <v>0</v>
      </c>
      <c r="H249" s="32">
        <v>0</v>
      </c>
      <c r="I249" s="32">
        <v>0</v>
      </c>
      <c r="J249" s="32">
        <v>24</v>
      </c>
      <c r="K249" s="32">
        <f t="shared" si="107"/>
        <v>24</v>
      </c>
    </row>
    <row r="250" spans="1:16" ht="22.5" x14ac:dyDescent="0.2">
      <c r="A250" s="56" t="s">
        <v>4</v>
      </c>
      <c r="B250" s="13">
        <v>4030051</v>
      </c>
      <c r="C250" s="25">
        <v>3443</v>
      </c>
      <c r="D250" s="13" t="s">
        <v>5</v>
      </c>
      <c r="E250" s="13" t="s">
        <v>5</v>
      </c>
      <c r="F250" s="26" t="s">
        <v>159</v>
      </c>
      <c r="G250" s="15">
        <v>0</v>
      </c>
      <c r="H250" s="16">
        <v>0</v>
      </c>
      <c r="I250" s="16">
        <v>0</v>
      </c>
      <c r="J250" s="16">
        <f t="shared" si="106"/>
        <v>48</v>
      </c>
      <c r="K250" s="16">
        <f t="shared" ref="K250:K300" si="108">+I250+J250</f>
        <v>48</v>
      </c>
      <c r="L250" s="17" t="s">
        <v>192</v>
      </c>
      <c r="P250" s="43"/>
    </row>
    <row r="251" spans="1:16" ht="13.5" thickBot="1" x14ac:dyDescent="0.25">
      <c r="A251" s="57"/>
      <c r="B251" s="27"/>
      <c r="C251" s="28"/>
      <c r="D251" s="27">
        <v>3299</v>
      </c>
      <c r="E251" s="27">
        <v>5321</v>
      </c>
      <c r="F251" s="30" t="s">
        <v>31</v>
      </c>
      <c r="G251" s="31">
        <v>0</v>
      </c>
      <c r="H251" s="32">
        <v>0</v>
      </c>
      <c r="I251" s="32">
        <v>0</v>
      </c>
      <c r="J251" s="32">
        <v>48</v>
      </c>
      <c r="K251" s="32">
        <f t="shared" si="108"/>
        <v>48</v>
      </c>
    </row>
    <row r="252" spans="1:16" ht="22.5" x14ac:dyDescent="0.2">
      <c r="A252" s="56" t="s">
        <v>4</v>
      </c>
      <c r="B252" s="13">
        <v>4030052</v>
      </c>
      <c r="C252" s="25">
        <v>5441</v>
      </c>
      <c r="D252" s="13" t="s">
        <v>5</v>
      </c>
      <c r="E252" s="13" t="s">
        <v>5</v>
      </c>
      <c r="F252" s="26" t="s">
        <v>160</v>
      </c>
      <c r="G252" s="15">
        <v>0</v>
      </c>
      <c r="H252" s="16">
        <v>0</v>
      </c>
      <c r="I252" s="16">
        <v>0</v>
      </c>
      <c r="J252" s="16">
        <f t="shared" si="106"/>
        <v>20</v>
      </c>
      <c r="K252" s="16">
        <f t="shared" si="108"/>
        <v>20</v>
      </c>
      <c r="L252" s="17" t="s">
        <v>192</v>
      </c>
    </row>
    <row r="253" spans="1:16" ht="13.5" thickBot="1" x14ac:dyDescent="0.25">
      <c r="A253" s="57"/>
      <c r="B253" s="27"/>
      <c r="C253" s="28"/>
      <c r="D253" s="27">
        <v>3299</v>
      </c>
      <c r="E253" s="27">
        <v>5321</v>
      </c>
      <c r="F253" s="30" t="s">
        <v>31</v>
      </c>
      <c r="G253" s="31">
        <v>0</v>
      </c>
      <c r="H253" s="32">
        <v>0</v>
      </c>
      <c r="I253" s="32">
        <v>0</v>
      </c>
      <c r="J253" s="32">
        <v>20</v>
      </c>
      <c r="K253" s="32">
        <f t="shared" si="108"/>
        <v>20</v>
      </c>
    </row>
    <row r="254" spans="1:16" ht="22.5" x14ac:dyDescent="0.2">
      <c r="A254" s="56" t="s">
        <v>4</v>
      </c>
      <c r="B254" s="13">
        <v>4030053</v>
      </c>
      <c r="C254" s="25">
        <v>2479</v>
      </c>
      <c r="D254" s="13" t="s">
        <v>5</v>
      </c>
      <c r="E254" s="13" t="s">
        <v>5</v>
      </c>
      <c r="F254" s="26" t="s">
        <v>161</v>
      </c>
      <c r="G254" s="15">
        <v>0</v>
      </c>
      <c r="H254" s="16">
        <v>0</v>
      </c>
      <c r="I254" s="16">
        <v>0</v>
      </c>
      <c r="J254" s="16">
        <f t="shared" si="106"/>
        <v>50</v>
      </c>
      <c r="K254" s="16">
        <f t="shared" si="108"/>
        <v>50</v>
      </c>
      <c r="L254" s="17" t="s">
        <v>192</v>
      </c>
    </row>
    <row r="255" spans="1:16" ht="13.5" thickBot="1" x14ac:dyDescent="0.25">
      <c r="A255" s="57"/>
      <c r="B255" s="27"/>
      <c r="C255" s="28"/>
      <c r="D255" s="27">
        <v>3299</v>
      </c>
      <c r="E255" s="27">
        <v>5321</v>
      </c>
      <c r="F255" s="30" t="s">
        <v>31</v>
      </c>
      <c r="G255" s="31">
        <v>0</v>
      </c>
      <c r="H255" s="32">
        <v>0</v>
      </c>
      <c r="I255" s="32">
        <v>0</v>
      </c>
      <c r="J255" s="32">
        <v>50</v>
      </c>
      <c r="K255" s="32">
        <f t="shared" si="108"/>
        <v>50</v>
      </c>
    </row>
    <row r="256" spans="1:16" ht="22.5" x14ac:dyDescent="0.2">
      <c r="A256" s="56" t="s">
        <v>4</v>
      </c>
      <c r="B256" s="13">
        <v>4030054</v>
      </c>
      <c r="C256" s="25">
        <v>5422</v>
      </c>
      <c r="D256" s="13" t="s">
        <v>5</v>
      </c>
      <c r="E256" s="13" t="s">
        <v>5</v>
      </c>
      <c r="F256" s="26" t="s">
        <v>162</v>
      </c>
      <c r="G256" s="15">
        <v>0</v>
      </c>
      <c r="H256" s="16">
        <v>0</v>
      </c>
      <c r="I256" s="16">
        <v>0</v>
      </c>
      <c r="J256" s="16">
        <f t="shared" si="106"/>
        <v>15</v>
      </c>
      <c r="K256" s="16">
        <f t="shared" si="108"/>
        <v>15</v>
      </c>
      <c r="L256" s="17" t="s">
        <v>192</v>
      </c>
    </row>
    <row r="257" spans="1:12" ht="13.5" thickBot="1" x14ac:dyDescent="0.25">
      <c r="A257" s="57"/>
      <c r="B257" s="27"/>
      <c r="C257" s="28"/>
      <c r="D257" s="27">
        <v>3299</v>
      </c>
      <c r="E257" s="27">
        <v>5321</v>
      </c>
      <c r="F257" s="30" t="s">
        <v>31</v>
      </c>
      <c r="G257" s="31">
        <v>0</v>
      </c>
      <c r="H257" s="32">
        <v>0</v>
      </c>
      <c r="I257" s="32">
        <v>0</v>
      </c>
      <c r="J257" s="32">
        <v>15</v>
      </c>
      <c r="K257" s="32">
        <f t="shared" si="108"/>
        <v>15</v>
      </c>
    </row>
    <row r="258" spans="1:12" ht="33.75" x14ac:dyDescent="0.2">
      <c r="A258" s="56" t="s">
        <v>4</v>
      </c>
      <c r="B258" s="13">
        <v>4030055</v>
      </c>
      <c r="C258" s="25">
        <v>4434</v>
      </c>
      <c r="D258" s="13" t="s">
        <v>5</v>
      </c>
      <c r="E258" s="13" t="s">
        <v>5</v>
      </c>
      <c r="F258" s="26" t="s">
        <v>163</v>
      </c>
      <c r="G258" s="15">
        <v>0</v>
      </c>
      <c r="H258" s="16">
        <v>0</v>
      </c>
      <c r="I258" s="16">
        <v>0</v>
      </c>
      <c r="J258" s="16">
        <f t="shared" si="106"/>
        <v>17.5</v>
      </c>
      <c r="K258" s="16">
        <f t="shared" si="108"/>
        <v>17.5</v>
      </c>
      <c r="L258" s="17" t="s">
        <v>192</v>
      </c>
    </row>
    <row r="259" spans="1:12" ht="13.5" thickBot="1" x14ac:dyDescent="0.25">
      <c r="A259" s="57"/>
      <c r="B259" s="27"/>
      <c r="C259" s="28"/>
      <c r="D259" s="27">
        <v>3299</v>
      </c>
      <c r="E259" s="27">
        <v>5321</v>
      </c>
      <c r="F259" s="30" t="s">
        <v>31</v>
      </c>
      <c r="G259" s="31">
        <v>0</v>
      </c>
      <c r="H259" s="32">
        <v>0</v>
      </c>
      <c r="I259" s="32">
        <v>0</v>
      </c>
      <c r="J259" s="32">
        <v>17.5</v>
      </c>
      <c r="K259" s="32">
        <f t="shared" si="108"/>
        <v>17.5</v>
      </c>
    </row>
    <row r="260" spans="1:12" ht="22.5" x14ac:dyDescent="0.2">
      <c r="A260" s="56" t="s">
        <v>4</v>
      </c>
      <c r="B260" s="13">
        <v>4030056</v>
      </c>
      <c r="C260" s="25">
        <v>6026</v>
      </c>
      <c r="D260" s="13" t="s">
        <v>5</v>
      </c>
      <c r="E260" s="13" t="s">
        <v>5</v>
      </c>
      <c r="F260" s="26" t="s">
        <v>157</v>
      </c>
      <c r="G260" s="15">
        <v>0</v>
      </c>
      <c r="H260" s="16">
        <v>0</v>
      </c>
      <c r="I260" s="16">
        <v>0</v>
      </c>
      <c r="J260" s="16">
        <f t="shared" si="106"/>
        <v>19.824000000000002</v>
      </c>
      <c r="K260" s="16">
        <f t="shared" si="108"/>
        <v>19.824000000000002</v>
      </c>
      <c r="L260" s="17" t="s">
        <v>192</v>
      </c>
    </row>
    <row r="261" spans="1:12" ht="13.5" thickBot="1" x14ac:dyDescent="0.25">
      <c r="A261" s="57"/>
      <c r="B261" s="27"/>
      <c r="C261" s="28"/>
      <c r="D261" s="27">
        <v>3299</v>
      </c>
      <c r="E261" s="27">
        <v>5213</v>
      </c>
      <c r="F261" s="30" t="s">
        <v>46</v>
      </c>
      <c r="G261" s="31">
        <v>0</v>
      </c>
      <c r="H261" s="32">
        <v>0</v>
      </c>
      <c r="I261" s="32">
        <v>0</v>
      </c>
      <c r="J261" s="32">
        <v>19.824000000000002</v>
      </c>
      <c r="K261" s="32">
        <f t="shared" si="108"/>
        <v>19.824000000000002</v>
      </c>
    </row>
    <row r="262" spans="1:12" ht="22.5" x14ac:dyDescent="0.2">
      <c r="A262" s="56" t="s">
        <v>4</v>
      </c>
      <c r="B262" s="13">
        <v>4030057</v>
      </c>
      <c r="C262" s="25">
        <v>4455</v>
      </c>
      <c r="D262" s="13" t="s">
        <v>5</v>
      </c>
      <c r="E262" s="13" t="s">
        <v>5</v>
      </c>
      <c r="F262" s="26" t="s">
        <v>164</v>
      </c>
      <c r="G262" s="15">
        <v>0</v>
      </c>
      <c r="H262" s="16">
        <v>0</v>
      </c>
      <c r="I262" s="16">
        <v>0</v>
      </c>
      <c r="J262" s="16">
        <f t="shared" si="106"/>
        <v>18</v>
      </c>
      <c r="K262" s="16">
        <f t="shared" si="108"/>
        <v>18</v>
      </c>
      <c r="L262" s="17" t="s">
        <v>192</v>
      </c>
    </row>
    <row r="263" spans="1:12" ht="13.5" thickBot="1" x14ac:dyDescent="0.25">
      <c r="A263" s="57"/>
      <c r="B263" s="27"/>
      <c r="C263" s="28"/>
      <c r="D263" s="27">
        <v>3299</v>
      </c>
      <c r="E263" s="27">
        <v>5321</v>
      </c>
      <c r="F263" s="30" t="s">
        <v>31</v>
      </c>
      <c r="G263" s="31">
        <v>0</v>
      </c>
      <c r="H263" s="32">
        <v>0</v>
      </c>
      <c r="I263" s="32">
        <v>0</v>
      </c>
      <c r="J263" s="32">
        <v>18</v>
      </c>
      <c r="K263" s="32">
        <f t="shared" si="108"/>
        <v>18</v>
      </c>
    </row>
    <row r="264" spans="1:12" ht="22.5" x14ac:dyDescent="0.2">
      <c r="A264" s="56" t="s">
        <v>4</v>
      </c>
      <c r="B264" s="13">
        <v>4030058</v>
      </c>
      <c r="C264" s="25">
        <v>3422</v>
      </c>
      <c r="D264" s="13" t="s">
        <v>5</v>
      </c>
      <c r="E264" s="13" t="s">
        <v>5</v>
      </c>
      <c r="F264" s="26" t="s">
        <v>165</v>
      </c>
      <c r="G264" s="15">
        <v>0</v>
      </c>
      <c r="H264" s="16">
        <v>0</v>
      </c>
      <c r="I264" s="16">
        <v>0</v>
      </c>
      <c r="J264" s="16">
        <f t="shared" si="106"/>
        <v>20</v>
      </c>
      <c r="K264" s="16">
        <f t="shared" si="108"/>
        <v>20</v>
      </c>
      <c r="L264" s="17" t="s">
        <v>192</v>
      </c>
    </row>
    <row r="265" spans="1:12" ht="13.5" thickBot="1" x14ac:dyDescent="0.25">
      <c r="A265" s="57"/>
      <c r="B265" s="27"/>
      <c r="C265" s="28"/>
      <c r="D265" s="27">
        <v>3299</v>
      </c>
      <c r="E265" s="27">
        <v>5321</v>
      </c>
      <c r="F265" s="30" t="s">
        <v>31</v>
      </c>
      <c r="G265" s="31">
        <v>0</v>
      </c>
      <c r="H265" s="32">
        <v>0</v>
      </c>
      <c r="I265" s="32">
        <v>0</v>
      </c>
      <c r="J265" s="32">
        <v>20</v>
      </c>
      <c r="K265" s="32">
        <f t="shared" si="108"/>
        <v>20</v>
      </c>
    </row>
    <row r="266" spans="1:12" ht="33.75" x14ac:dyDescent="0.2">
      <c r="A266" s="56" t="s">
        <v>4</v>
      </c>
      <c r="B266" s="13">
        <v>4030059</v>
      </c>
      <c r="C266" s="25">
        <v>4443</v>
      </c>
      <c r="D266" s="13" t="s">
        <v>5</v>
      </c>
      <c r="E266" s="13" t="s">
        <v>5</v>
      </c>
      <c r="F266" s="26" t="s">
        <v>166</v>
      </c>
      <c r="G266" s="15">
        <v>0</v>
      </c>
      <c r="H266" s="16">
        <v>0</v>
      </c>
      <c r="I266" s="16">
        <v>0</v>
      </c>
      <c r="J266" s="16">
        <f t="shared" si="106"/>
        <v>17</v>
      </c>
      <c r="K266" s="16">
        <f t="shared" si="108"/>
        <v>17</v>
      </c>
      <c r="L266" s="17" t="s">
        <v>192</v>
      </c>
    </row>
    <row r="267" spans="1:12" ht="13.5" thickBot="1" x14ac:dyDescent="0.25">
      <c r="A267" s="57"/>
      <c r="B267" s="27"/>
      <c r="C267" s="28"/>
      <c r="D267" s="27">
        <v>3299</v>
      </c>
      <c r="E267" s="27">
        <v>5321</v>
      </c>
      <c r="F267" s="30" t="s">
        <v>31</v>
      </c>
      <c r="G267" s="31">
        <v>0</v>
      </c>
      <c r="H267" s="32">
        <v>0</v>
      </c>
      <c r="I267" s="32">
        <v>0</v>
      </c>
      <c r="J267" s="32">
        <v>17</v>
      </c>
      <c r="K267" s="32">
        <f t="shared" si="108"/>
        <v>17</v>
      </c>
    </row>
    <row r="268" spans="1:12" ht="33.75" x14ac:dyDescent="0.2">
      <c r="A268" s="56" t="s">
        <v>4</v>
      </c>
      <c r="B268" s="13">
        <v>4030060</v>
      </c>
      <c r="C268" s="25">
        <v>2491</v>
      </c>
      <c r="D268" s="13" t="s">
        <v>5</v>
      </c>
      <c r="E268" s="13" t="s">
        <v>5</v>
      </c>
      <c r="F268" s="26" t="s">
        <v>167</v>
      </c>
      <c r="G268" s="15">
        <v>0</v>
      </c>
      <c r="H268" s="16">
        <v>0</v>
      </c>
      <c r="I268" s="16">
        <v>0</v>
      </c>
      <c r="J268" s="16">
        <f t="shared" si="106"/>
        <v>15</v>
      </c>
      <c r="K268" s="16">
        <f t="shared" si="108"/>
        <v>15</v>
      </c>
      <c r="L268" s="17" t="s">
        <v>192</v>
      </c>
    </row>
    <row r="269" spans="1:12" ht="13.5" thickBot="1" x14ac:dyDescent="0.25">
      <c r="A269" s="57"/>
      <c r="B269" s="27"/>
      <c r="C269" s="28"/>
      <c r="D269" s="27">
        <v>3299</v>
      </c>
      <c r="E269" s="27">
        <v>5321</v>
      </c>
      <c r="F269" s="30" t="s">
        <v>31</v>
      </c>
      <c r="G269" s="31">
        <v>0</v>
      </c>
      <c r="H269" s="32">
        <v>0</v>
      </c>
      <c r="I269" s="32">
        <v>0</v>
      </c>
      <c r="J269" s="32">
        <v>15</v>
      </c>
      <c r="K269" s="32">
        <f t="shared" si="108"/>
        <v>15</v>
      </c>
    </row>
    <row r="270" spans="1:12" ht="33.75" x14ac:dyDescent="0.2">
      <c r="A270" s="56" t="s">
        <v>4</v>
      </c>
      <c r="B270" s="13">
        <v>4030061</v>
      </c>
      <c r="C270" s="25">
        <v>2480</v>
      </c>
      <c r="D270" s="13" t="s">
        <v>5</v>
      </c>
      <c r="E270" s="13" t="s">
        <v>5</v>
      </c>
      <c r="F270" s="26" t="s">
        <v>39</v>
      </c>
      <c r="G270" s="15">
        <v>0</v>
      </c>
      <c r="H270" s="16">
        <v>0</v>
      </c>
      <c r="I270" s="16">
        <v>0</v>
      </c>
      <c r="J270" s="16">
        <f t="shared" si="106"/>
        <v>20</v>
      </c>
      <c r="K270" s="16">
        <f t="shared" si="108"/>
        <v>20</v>
      </c>
      <c r="L270" s="17" t="s">
        <v>192</v>
      </c>
    </row>
    <row r="271" spans="1:12" ht="13.5" thickBot="1" x14ac:dyDescent="0.25">
      <c r="A271" s="57"/>
      <c r="B271" s="27"/>
      <c r="C271" s="28"/>
      <c r="D271" s="27">
        <v>3299</v>
      </c>
      <c r="E271" s="27">
        <v>5321</v>
      </c>
      <c r="F271" s="30" t="s">
        <v>31</v>
      </c>
      <c r="G271" s="31">
        <v>0</v>
      </c>
      <c r="H271" s="32">
        <v>0</v>
      </c>
      <c r="I271" s="32">
        <v>0</v>
      </c>
      <c r="J271" s="32">
        <v>20</v>
      </c>
      <c r="K271" s="32">
        <f t="shared" si="108"/>
        <v>20</v>
      </c>
    </row>
    <row r="272" spans="1:12" ht="22.5" x14ac:dyDescent="0.2">
      <c r="A272" s="56" t="s">
        <v>4</v>
      </c>
      <c r="B272" s="13">
        <v>4030062</v>
      </c>
      <c r="C272" s="25">
        <v>2490</v>
      </c>
      <c r="D272" s="13" t="s">
        <v>5</v>
      </c>
      <c r="E272" s="13" t="s">
        <v>5</v>
      </c>
      <c r="F272" s="26" t="s">
        <v>168</v>
      </c>
      <c r="G272" s="15">
        <v>0</v>
      </c>
      <c r="H272" s="16">
        <v>0</v>
      </c>
      <c r="I272" s="16">
        <v>0</v>
      </c>
      <c r="J272" s="16">
        <f t="shared" si="106"/>
        <v>28.1</v>
      </c>
      <c r="K272" s="16">
        <f t="shared" si="108"/>
        <v>28.1</v>
      </c>
      <c r="L272" s="17" t="s">
        <v>192</v>
      </c>
    </row>
    <row r="273" spans="1:12" ht="13.5" thickBot="1" x14ac:dyDescent="0.25">
      <c r="A273" s="57"/>
      <c r="B273" s="27"/>
      <c r="C273" s="28"/>
      <c r="D273" s="27">
        <v>3299</v>
      </c>
      <c r="E273" s="27">
        <v>5321</v>
      </c>
      <c r="F273" s="30" t="s">
        <v>31</v>
      </c>
      <c r="G273" s="31">
        <v>0</v>
      </c>
      <c r="H273" s="32">
        <v>0</v>
      </c>
      <c r="I273" s="32">
        <v>0</v>
      </c>
      <c r="J273" s="32">
        <v>28.1</v>
      </c>
      <c r="K273" s="32">
        <f t="shared" si="108"/>
        <v>28.1</v>
      </c>
    </row>
    <row r="274" spans="1:12" ht="22.5" x14ac:dyDescent="0.2">
      <c r="A274" s="56" t="s">
        <v>4</v>
      </c>
      <c r="B274" s="13">
        <v>4030063</v>
      </c>
      <c r="C274" s="25">
        <v>2484</v>
      </c>
      <c r="D274" s="13" t="s">
        <v>5</v>
      </c>
      <c r="E274" s="13" t="s">
        <v>5</v>
      </c>
      <c r="F274" s="26" t="s">
        <v>169</v>
      </c>
      <c r="G274" s="15">
        <v>0</v>
      </c>
      <c r="H274" s="16">
        <v>0</v>
      </c>
      <c r="I274" s="16">
        <v>0</v>
      </c>
      <c r="J274" s="16">
        <f t="shared" si="106"/>
        <v>37</v>
      </c>
      <c r="K274" s="16">
        <f t="shared" si="108"/>
        <v>37</v>
      </c>
      <c r="L274" s="17" t="s">
        <v>192</v>
      </c>
    </row>
    <row r="275" spans="1:12" ht="13.5" thickBot="1" x14ac:dyDescent="0.25">
      <c r="A275" s="57"/>
      <c r="B275" s="27"/>
      <c r="C275" s="28"/>
      <c r="D275" s="27">
        <v>3299</v>
      </c>
      <c r="E275" s="27">
        <v>5321</v>
      </c>
      <c r="F275" s="30" t="s">
        <v>31</v>
      </c>
      <c r="G275" s="31">
        <v>0</v>
      </c>
      <c r="H275" s="32">
        <v>0</v>
      </c>
      <c r="I275" s="32">
        <v>0</v>
      </c>
      <c r="J275" s="32">
        <v>37</v>
      </c>
      <c r="K275" s="32">
        <f t="shared" si="108"/>
        <v>37</v>
      </c>
    </row>
    <row r="276" spans="1:12" ht="22.5" x14ac:dyDescent="0.2">
      <c r="A276" s="56" t="s">
        <v>4</v>
      </c>
      <c r="B276" s="13">
        <v>4030064</v>
      </c>
      <c r="C276" s="25">
        <v>2329</v>
      </c>
      <c r="D276" s="13" t="s">
        <v>5</v>
      </c>
      <c r="E276" s="13" t="s">
        <v>5</v>
      </c>
      <c r="F276" s="26" t="s">
        <v>170</v>
      </c>
      <c r="G276" s="15">
        <v>0</v>
      </c>
      <c r="H276" s="16">
        <v>0</v>
      </c>
      <c r="I276" s="16">
        <v>0</v>
      </c>
      <c r="J276" s="16">
        <f t="shared" si="106"/>
        <v>15.28</v>
      </c>
      <c r="K276" s="16">
        <f t="shared" si="108"/>
        <v>15.28</v>
      </c>
      <c r="L276" s="17" t="s">
        <v>192</v>
      </c>
    </row>
    <row r="277" spans="1:12" ht="13.5" thickBot="1" x14ac:dyDescent="0.25">
      <c r="A277" s="57"/>
      <c r="B277" s="27"/>
      <c r="C277" s="28"/>
      <c r="D277" s="27">
        <v>3299</v>
      </c>
      <c r="E277" s="27">
        <v>5321</v>
      </c>
      <c r="F277" s="30" t="s">
        <v>31</v>
      </c>
      <c r="G277" s="31">
        <v>0</v>
      </c>
      <c r="H277" s="32">
        <v>0</v>
      </c>
      <c r="I277" s="32">
        <v>0</v>
      </c>
      <c r="J277" s="32">
        <v>15.28</v>
      </c>
      <c r="K277" s="32">
        <f t="shared" si="108"/>
        <v>15.28</v>
      </c>
    </row>
    <row r="278" spans="1:12" ht="22.5" x14ac:dyDescent="0.2">
      <c r="A278" s="56" t="s">
        <v>4</v>
      </c>
      <c r="B278" s="13">
        <v>4030065</v>
      </c>
      <c r="C278" s="25">
        <v>3436</v>
      </c>
      <c r="D278" s="13" t="s">
        <v>5</v>
      </c>
      <c r="E278" s="13" t="s">
        <v>5</v>
      </c>
      <c r="F278" s="26" t="s">
        <v>171</v>
      </c>
      <c r="G278" s="15">
        <v>0</v>
      </c>
      <c r="H278" s="16">
        <v>0</v>
      </c>
      <c r="I278" s="16">
        <v>0</v>
      </c>
      <c r="J278" s="16">
        <f t="shared" si="106"/>
        <v>36</v>
      </c>
      <c r="K278" s="16">
        <f t="shared" si="108"/>
        <v>36</v>
      </c>
      <c r="L278" s="17" t="s">
        <v>192</v>
      </c>
    </row>
    <row r="279" spans="1:12" ht="13.5" thickBot="1" x14ac:dyDescent="0.25">
      <c r="A279" s="57"/>
      <c r="B279" s="27"/>
      <c r="C279" s="28"/>
      <c r="D279" s="27">
        <v>3299</v>
      </c>
      <c r="E279" s="27">
        <v>5321</v>
      </c>
      <c r="F279" s="30" t="s">
        <v>31</v>
      </c>
      <c r="G279" s="31">
        <v>0</v>
      </c>
      <c r="H279" s="32">
        <v>0</v>
      </c>
      <c r="I279" s="32">
        <v>0</v>
      </c>
      <c r="J279" s="32">
        <v>36</v>
      </c>
      <c r="K279" s="32">
        <f t="shared" si="108"/>
        <v>36</v>
      </c>
    </row>
    <row r="280" spans="1:12" ht="22.5" x14ac:dyDescent="0.2">
      <c r="A280" s="56" t="s">
        <v>4</v>
      </c>
      <c r="B280" s="13">
        <v>4030066</v>
      </c>
      <c r="C280" s="25">
        <v>3441</v>
      </c>
      <c r="D280" s="13" t="s">
        <v>5</v>
      </c>
      <c r="E280" s="13" t="s">
        <v>5</v>
      </c>
      <c r="F280" s="26" t="s">
        <v>172</v>
      </c>
      <c r="G280" s="15">
        <v>0</v>
      </c>
      <c r="H280" s="16">
        <v>0</v>
      </c>
      <c r="I280" s="16">
        <v>0</v>
      </c>
      <c r="J280" s="16">
        <f t="shared" si="106"/>
        <v>26.5</v>
      </c>
      <c r="K280" s="16">
        <f t="shared" si="108"/>
        <v>26.5</v>
      </c>
      <c r="L280" s="17" t="s">
        <v>192</v>
      </c>
    </row>
    <row r="281" spans="1:12" ht="13.5" thickBot="1" x14ac:dyDescent="0.25">
      <c r="A281" s="57"/>
      <c r="B281" s="27"/>
      <c r="C281" s="28"/>
      <c r="D281" s="27">
        <v>3299</v>
      </c>
      <c r="E281" s="27">
        <v>5321</v>
      </c>
      <c r="F281" s="30" t="s">
        <v>31</v>
      </c>
      <c r="G281" s="31">
        <v>0</v>
      </c>
      <c r="H281" s="32">
        <v>0</v>
      </c>
      <c r="I281" s="32">
        <v>0</v>
      </c>
      <c r="J281" s="32">
        <v>26.5</v>
      </c>
      <c r="K281" s="32">
        <f t="shared" si="108"/>
        <v>26.5</v>
      </c>
    </row>
    <row r="282" spans="1:12" ht="22.5" x14ac:dyDescent="0.2">
      <c r="A282" s="56" t="s">
        <v>4</v>
      </c>
      <c r="B282" s="13">
        <v>4030067</v>
      </c>
      <c r="C282" s="25">
        <v>2307</v>
      </c>
      <c r="D282" s="13" t="s">
        <v>5</v>
      </c>
      <c r="E282" s="13" t="s">
        <v>5</v>
      </c>
      <c r="F282" s="26" t="s">
        <v>173</v>
      </c>
      <c r="G282" s="15">
        <v>0</v>
      </c>
      <c r="H282" s="16">
        <v>0</v>
      </c>
      <c r="I282" s="16">
        <v>0</v>
      </c>
      <c r="J282" s="16">
        <f t="shared" si="106"/>
        <v>27.5</v>
      </c>
      <c r="K282" s="16">
        <f t="shared" si="108"/>
        <v>27.5</v>
      </c>
      <c r="L282" s="17" t="s">
        <v>192</v>
      </c>
    </row>
    <row r="283" spans="1:12" ht="13.5" thickBot="1" x14ac:dyDescent="0.25">
      <c r="A283" s="57"/>
      <c r="B283" s="27"/>
      <c r="C283" s="28"/>
      <c r="D283" s="27">
        <v>3299</v>
      </c>
      <c r="E283" s="27">
        <v>5321</v>
      </c>
      <c r="F283" s="30" t="s">
        <v>31</v>
      </c>
      <c r="G283" s="31">
        <v>0</v>
      </c>
      <c r="H283" s="32">
        <v>0</v>
      </c>
      <c r="I283" s="32">
        <v>0</v>
      </c>
      <c r="J283" s="32">
        <v>27.5</v>
      </c>
      <c r="K283" s="32">
        <f t="shared" si="108"/>
        <v>27.5</v>
      </c>
    </row>
    <row r="284" spans="1:12" ht="33.75" x14ac:dyDescent="0.2">
      <c r="A284" s="56" t="s">
        <v>4</v>
      </c>
      <c r="B284" s="13">
        <v>4030068</v>
      </c>
      <c r="C284" s="25">
        <v>2477</v>
      </c>
      <c r="D284" s="13" t="s">
        <v>5</v>
      </c>
      <c r="E284" s="13" t="s">
        <v>5</v>
      </c>
      <c r="F284" s="26" t="s">
        <v>174</v>
      </c>
      <c r="G284" s="15">
        <v>0</v>
      </c>
      <c r="H284" s="16">
        <v>0</v>
      </c>
      <c r="I284" s="16">
        <v>0</v>
      </c>
      <c r="J284" s="16">
        <f t="shared" si="106"/>
        <v>50</v>
      </c>
      <c r="K284" s="16">
        <f t="shared" si="108"/>
        <v>50</v>
      </c>
      <c r="L284" s="17" t="s">
        <v>192</v>
      </c>
    </row>
    <row r="285" spans="1:12" ht="13.5" thickBot="1" x14ac:dyDescent="0.25">
      <c r="A285" s="57"/>
      <c r="B285" s="27"/>
      <c r="C285" s="28"/>
      <c r="D285" s="27">
        <v>3299</v>
      </c>
      <c r="E285" s="27">
        <v>5321</v>
      </c>
      <c r="F285" s="30" t="s">
        <v>31</v>
      </c>
      <c r="G285" s="31">
        <v>0</v>
      </c>
      <c r="H285" s="32">
        <v>0</v>
      </c>
      <c r="I285" s="32">
        <v>0</v>
      </c>
      <c r="J285" s="32">
        <v>50</v>
      </c>
      <c r="K285" s="32">
        <f t="shared" si="108"/>
        <v>50</v>
      </c>
    </row>
    <row r="286" spans="1:12" ht="33.75" x14ac:dyDescent="0.2">
      <c r="A286" s="56" t="s">
        <v>4</v>
      </c>
      <c r="B286" s="13">
        <v>4030069</v>
      </c>
      <c r="C286" s="25">
        <v>5453</v>
      </c>
      <c r="D286" s="13" t="s">
        <v>5</v>
      </c>
      <c r="E286" s="13" t="s">
        <v>5</v>
      </c>
      <c r="F286" s="26" t="s">
        <v>175</v>
      </c>
      <c r="G286" s="15">
        <v>0</v>
      </c>
      <c r="H286" s="16">
        <v>0</v>
      </c>
      <c r="I286" s="16">
        <v>0</v>
      </c>
      <c r="J286" s="16">
        <f t="shared" si="106"/>
        <v>40</v>
      </c>
      <c r="K286" s="16">
        <f t="shared" si="108"/>
        <v>40</v>
      </c>
      <c r="L286" s="17" t="s">
        <v>192</v>
      </c>
    </row>
    <row r="287" spans="1:12" ht="13.5" thickBot="1" x14ac:dyDescent="0.25">
      <c r="A287" s="57"/>
      <c r="B287" s="27"/>
      <c r="C287" s="28"/>
      <c r="D287" s="27">
        <v>3299</v>
      </c>
      <c r="E287" s="27">
        <v>5321</v>
      </c>
      <c r="F287" s="30" t="s">
        <v>31</v>
      </c>
      <c r="G287" s="31">
        <v>0</v>
      </c>
      <c r="H287" s="32">
        <v>0</v>
      </c>
      <c r="I287" s="32">
        <v>0</v>
      </c>
      <c r="J287" s="32">
        <v>40</v>
      </c>
      <c r="K287" s="32">
        <f t="shared" si="108"/>
        <v>40</v>
      </c>
    </row>
    <row r="288" spans="1:12" ht="22.5" x14ac:dyDescent="0.2">
      <c r="A288" s="56" t="s">
        <v>4</v>
      </c>
      <c r="B288" s="13">
        <v>4030070</v>
      </c>
      <c r="C288" s="25">
        <v>3404</v>
      </c>
      <c r="D288" s="13" t="s">
        <v>5</v>
      </c>
      <c r="E288" s="13" t="s">
        <v>5</v>
      </c>
      <c r="F288" s="26" t="s">
        <v>176</v>
      </c>
      <c r="G288" s="15">
        <v>0</v>
      </c>
      <c r="H288" s="16">
        <v>0</v>
      </c>
      <c r="I288" s="16">
        <v>0</v>
      </c>
      <c r="J288" s="16">
        <f t="shared" si="106"/>
        <v>50</v>
      </c>
      <c r="K288" s="16">
        <f t="shared" si="108"/>
        <v>50</v>
      </c>
      <c r="L288" s="17" t="s">
        <v>192</v>
      </c>
    </row>
    <row r="289" spans="1:16" ht="13.5" thickBot="1" x14ac:dyDescent="0.25">
      <c r="A289" s="57"/>
      <c r="B289" s="27"/>
      <c r="C289" s="28"/>
      <c r="D289" s="27">
        <v>3299</v>
      </c>
      <c r="E289" s="27">
        <v>5321</v>
      </c>
      <c r="F289" s="30" t="s">
        <v>31</v>
      </c>
      <c r="G289" s="31">
        <v>0</v>
      </c>
      <c r="H289" s="32">
        <v>0</v>
      </c>
      <c r="I289" s="32">
        <v>0</v>
      </c>
      <c r="J289" s="32">
        <v>50</v>
      </c>
      <c r="K289" s="32">
        <f t="shared" si="108"/>
        <v>50</v>
      </c>
    </row>
    <row r="290" spans="1:16" ht="33.75" x14ac:dyDescent="0.2">
      <c r="A290" s="56" t="s">
        <v>4</v>
      </c>
      <c r="B290" s="13">
        <v>4030071</v>
      </c>
      <c r="C290" s="25">
        <v>3408</v>
      </c>
      <c r="D290" s="13" t="s">
        <v>5</v>
      </c>
      <c r="E290" s="13" t="s">
        <v>5</v>
      </c>
      <c r="F290" s="26" t="s">
        <v>177</v>
      </c>
      <c r="G290" s="15">
        <v>0</v>
      </c>
      <c r="H290" s="16">
        <v>0</v>
      </c>
      <c r="I290" s="16">
        <v>0</v>
      </c>
      <c r="J290" s="16">
        <f t="shared" si="106"/>
        <v>22</v>
      </c>
      <c r="K290" s="16">
        <f t="shared" si="108"/>
        <v>22</v>
      </c>
      <c r="L290" s="17" t="s">
        <v>192</v>
      </c>
    </row>
    <row r="291" spans="1:16" ht="13.5" thickBot="1" x14ac:dyDescent="0.25">
      <c r="A291" s="57"/>
      <c r="B291" s="27"/>
      <c r="C291" s="28"/>
      <c r="D291" s="27">
        <v>3299</v>
      </c>
      <c r="E291" s="27">
        <v>5321</v>
      </c>
      <c r="F291" s="30" t="s">
        <v>31</v>
      </c>
      <c r="G291" s="31">
        <v>0</v>
      </c>
      <c r="H291" s="32">
        <v>0</v>
      </c>
      <c r="I291" s="32">
        <v>0</v>
      </c>
      <c r="J291" s="32">
        <v>22</v>
      </c>
      <c r="K291" s="32">
        <f t="shared" si="108"/>
        <v>22</v>
      </c>
    </row>
    <row r="292" spans="1:16" ht="23.25" thickBot="1" x14ac:dyDescent="0.25">
      <c r="A292" s="77" t="s">
        <v>4</v>
      </c>
      <c r="B292" s="152" t="s">
        <v>40</v>
      </c>
      <c r="C292" s="153"/>
      <c r="D292" s="153" t="s">
        <v>5</v>
      </c>
      <c r="E292" s="154" t="s">
        <v>5</v>
      </c>
      <c r="F292" s="78" t="s">
        <v>41</v>
      </c>
      <c r="G292" s="75">
        <f>SUM(G293:G300)/2</f>
        <v>250</v>
      </c>
      <c r="H292" s="76">
        <f>SUM(H293:H300)/2</f>
        <v>92.37621</v>
      </c>
      <c r="I292" s="76">
        <f t="shared" si="0"/>
        <v>342.37621000000001</v>
      </c>
      <c r="J292" s="87">
        <f>SUM(J293:J336)/2</f>
        <v>145.92399999999998</v>
      </c>
      <c r="K292" s="76">
        <f t="shared" si="108"/>
        <v>488.30020999999999</v>
      </c>
      <c r="L292" s="17" t="s">
        <v>192</v>
      </c>
    </row>
    <row r="293" spans="1:16" ht="22.5" x14ac:dyDescent="0.2">
      <c r="A293" s="56" t="s">
        <v>4</v>
      </c>
      <c r="B293" s="10" t="s">
        <v>12</v>
      </c>
      <c r="C293" s="61" t="s">
        <v>7</v>
      </c>
      <c r="D293" s="13" t="s">
        <v>5</v>
      </c>
      <c r="E293" s="13" t="s">
        <v>5</v>
      </c>
      <c r="F293" s="14" t="s">
        <v>41</v>
      </c>
      <c r="G293" s="15">
        <f>+G294</f>
        <v>250</v>
      </c>
      <c r="H293" s="16">
        <v>9.5762099999999997</v>
      </c>
      <c r="I293" s="16">
        <f t="shared" si="0"/>
        <v>259.57621</v>
      </c>
      <c r="J293" s="83">
        <f>+J294</f>
        <v>-259.57600000000002</v>
      </c>
      <c r="K293" s="16">
        <f t="shared" si="108"/>
        <v>2.0999999998139174E-4</v>
      </c>
      <c r="L293" s="17" t="s">
        <v>192</v>
      </c>
    </row>
    <row r="294" spans="1:16" ht="13.5" thickBot="1" x14ac:dyDescent="0.25">
      <c r="A294" s="62"/>
      <c r="B294" s="20"/>
      <c r="C294" s="63"/>
      <c r="D294" s="20">
        <v>3299</v>
      </c>
      <c r="E294" s="20">
        <v>5901</v>
      </c>
      <c r="F294" s="21" t="s">
        <v>10</v>
      </c>
      <c r="G294" s="22">
        <v>250</v>
      </c>
      <c r="H294" s="23">
        <v>9.5762099999999997</v>
      </c>
      <c r="I294" s="23">
        <f t="shared" si="0"/>
        <v>259.57621</v>
      </c>
      <c r="J294" s="88">
        <v>-259.57600000000002</v>
      </c>
      <c r="K294" s="89">
        <f t="shared" si="108"/>
        <v>2.0999999998139174E-4</v>
      </c>
    </row>
    <row r="295" spans="1:16" ht="22.5" x14ac:dyDescent="0.2">
      <c r="A295" s="56" t="s">
        <v>4</v>
      </c>
      <c r="B295" s="13">
        <v>4040040</v>
      </c>
      <c r="C295" s="25" t="s">
        <v>7</v>
      </c>
      <c r="D295" s="13" t="s">
        <v>5</v>
      </c>
      <c r="E295" s="13" t="s">
        <v>5</v>
      </c>
      <c r="F295" s="26" t="s">
        <v>42</v>
      </c>
      <c r="G295" s="15">
        <v>0</v>
      </c>
      <c r="H295" s="16">
        <v>30</v>
      </c>
      <c r="I295" s="16">
        <f t="shared" si="0"/>
        <v>30</v>
      </c>
      <c r="J295" s="90">
        <v>0</v>
      </c>
      <c r="K295" s="91">
        <f t="shared" si="108"/>
        <v>30</v>
      </c>
    </row>
    <row r="296" spans="1:16" ht="23.25" thickBot="1" x14ac:dyDescent="0.25">
      <c r="A296" s="57"/>
      <c r="B296" s="27"/>
      <c r="C296" s="28"/>
      <c r="D296" s="27">
        <v>3299</v>
      </c>
      <c r="E296" s="27">
        <v>5229</v>
      </c>
      <c r="F296" s="30" t="s">
        <v>43</v>
      </c>
      <c r="G296" s="31">
        <v>0</v>
      </c>
      <c r="H296" s="32">
        <v>30</v>
      </c>
      <c r="I296" s="32">
        <f t="shared" si="0"/>
        <v>30</v>
      </c>
      <c r="J296" s="88">
        <v>0</v>
      </c>
      <c r="K296" s="89">
        <f t="shared" si="108"/>
        <v>30</v>
      </c>
    </row>
    <row r="297" spans="1:16" ht="22.5" x14ac:dyDescent="0.2">
      <c r="A297" s="58" t="s">
        <v>4</v>
      </c>
      <c r="B297" s="33">
        <v>4040042</v>
      </c>
      <c r="C297" s="34">
        <v>5425</v>
      </c>
      <c r="D297" s="33" t="s">
        <v>5</v>
      </c>
      <c r="E297" s="33" t="s">
        <v>5</v>
      </c>
      <c r="F297" s="35" t="s">
        <v>44</v>
      </c>
      <c r="G297" s="36">
        <v>0</v>
      </c>
      <c r="H297" s="37">
        <v>22.8</v>
      </c>
      <c r="I297" s="37">
        <f t="shared" si="0"/>
        <v>22.8</v>
      </c>
      <c r="J297" s="90">
        <v>0</v>
      </c>
      <c r="K297" s="91">
        <f t="shared" si="108"/>
        <v>22.8</v>
      </c>
    </row>
    <row r="298" spans="1:16" ht="13.5" thickBot="1" x14ac:dyDescent="0.25">
      <c r="A298" s="59"/>
      <c r="B298" s="38"/>
      <c r="C298" s="39"/>
      <c r="D298" s="38">
        <v>3299</v>
      </c>
      <c r="E298" s="38">
        <v>5321</v>
      </c>
      <c r="F298" s="41" t="s">
        <v>31</v>
      </c>
      <c r="G298" s="22">
        <v>0</v>
      </c>
      <c r="H298" s="23">
        <v>22.8</v>
      </c>
      <c r="I298" s="23">
        <f t="shared" si="0"/>
        <v>22.8</v>
      </c>
      <c r="J298" s="88">
        <v>0</v>
      </c>
      <c r="K298" s="89">
        <f t="shared" si="108"/>
        <v>22.8</v>
      </c>
    </row>
    <row r="299" spans="1:16" ht="33.75" x14ac:dyDescent="0.2">
      <c r="A299" s="56" t="s">
        <v>4</v>
      </c>
      <c r="B299" s="13">
        <v>4040051</v>
      </c>
      <c r="C299" s="25">
        <v>6037</v>
      </c>
      <c r="D299" s="13" t="s">
        <v>5</v>
      </c>
      <c r="E299" s="13" t="s">
        <v>5</v>
      </c>
      <c r="F299" s="26" t="s">
        <v>45</v>
      </c>
      <c r="G299" s="15">
        <v>0</v>
      </c>
      <c r="H299" s="16">
        <v>30</v>
      </c>
      <c r="I299" s="16">
        <f t="shared" si="0"/>
        <v>30</v>
      </c>
      <c r="J299" s="90">
        <v>0</v>
      </c>
      <c r="K299" s="91">
        <f t="shared" si="108"/>
        <v>30</v>
      </c>
    </row>
    <row r="300" spans="1:16" ht="13.5" thickBot="1" x14ac:dyDescent="0.25">
      <c r="A300" s="57"/>
      <c r="B300" s="27"/>
      <c r="C300" s="28"/>
      <c r="D300" s="27">
        <v>3299</v>
      </c>
      <c r="E300" s="27">
        <v>5213</v>
      </c>
      <c r="F300" s="30" t="s">
        <v>46</v>
      </c>
      <c r="G300" s="31">
        <v>0</v>
      </c>
      <c r="H300" s="32">
        <v>30</v>
      </c>
      <c r="I300" s="32">
        <f t="shared" si="0"/>
        <v>30</v>
      </c>
      <c r="J300" s="85">
        <v>0</v>
      </c>
      <c r="K300" s="32">
        <f t="shared" si="108"/>
        <v>30</v>
      </c>
    </row>
    <row r="301" spans="1:16" ht="22.5" x14ac:dyDescent="0.2">
      <c r="A301" s="56" t="s">
        <v>4</v>
      </c>
      <c r="B301" s="13">
        <v>4040052</v>
      </c>
      <c r="C301" s="25" t="s">
        <v>7</v>
      </c>
      <c r="D301" s="13" t="s">
        <v>5</v>
      </c>
      <c r="E301" s="13" t="s">
        <v>5</v>
      </c>
      <c r="F301" s="26" t="s">
        <v>141</v>
      </c>
      <c r="G301" s="15">
        <v>0</v>
      </c>
      <c r="H301" s="16">
        <v>0</v>
      </c>
      <c r="I301" s="16">
        <v>0</v>
      </c>
      <c r="J301" s="16">
        <f t="shared" ref="J301:J335" si="109">+J302</f>
        <v>15</v>
      </c>
      <c r="K301" s="16">
        <f t="shared" ref="K301:K302" si="110">+I301+J301</f>
        <v>15</v>
      </c>
      <c r="L301" s="17" t="s">
        <v>192</v>
      </c>
      <c r="P301" s="43"/>
    </row>
    <row r="302" spans="1:16" ht="13.5" thickBot="1" x14ac:dyDescent="0.25">
      <c r="A302" s="57"/>
      <c r="B302" s="27"/>
      <c r="C302" s="28"/>
      <c r="D302" s="27">
        <v>3299</v>
      </c>
      <c r="E302" s="38">
        <v>5222</v>
      </c>
      <c r="F302" s="41" t="s">
        <v>26</v>
      </c>
      <c r="G302" s="31">
        <v>0</v>
      </c>
      <c r="H302" s="32">
        <v>0</v>
      </c>
      <c r="I302" s="32">
        <v>0</v>
      </c>
      <c r="J302" s="32">
        <v>15</v>
      </c>
      <c r="K302" s="32">
        <f t="shared" si="110"/>
        <v>15</v>
      </c>
    </row>
    <row r="303" spans="1:16" ht="22.5" x14ac:dyDescent="0.2">
      <c r="A303" s="56" t="s">
        <v>4</v>
      </c>
      <c r="B303" s="13">
        <v>4040053</v>
      </c>
      <c r="C303" s="25">
        <v>4438</v>
      </c>
      <c r="D303" s="13" t="s">
        <v>5</v>
      </c>
      <c r="E303" s="13" t="s">
        <v>5</v>
      </c>
      <c r="F303" s="26" t="s">
        <v>143</v>
      </c>
      <c r="G303" s="15">
        <v>0</v>
      </c>
      <c r="H303" s="16">
        <v>0</v>
      </c>
      <c r="I303" s="16">
        <v>0</v>
      </c>
      <c r="J303" s="16">
        <f t="shared" si="109"/>
        <v>30</v>
      </c>
      <c r="K303" s="16">
        <f t="shared" ref="K303:K336" si="111">+I303+J303</f>
        <v>30</v>
      </c>
      <c r="L303" s="17" t="s">
        <v>192</v>
      </c>
      <c r="P303" s="43"/>
    </row>
    <row r="304" spans="1:16" ht="13.5" thickBot="1" x14ac:dyDescent="0.25">
      <c r="A304" s="57"/>
      <c r="B304" s="27"/>
      <c r="C304" s="28"/>
      <c r="D304" s="27">
        <v>3299</v>
      </c>
      <c r="E304" s="27">
        <v>5321</v>
      </c>
      <c r="F304" s="30" t="s">
        <v>31</v>
      </c>
      <c r="G304" s="31">
        <v>0</v>
      </c>
      <c r="H304" s="32">
        <v>0</v>
      </c>
      <c r="I304" s="32">
        <v>0</v>
      </c>
      <c r="J304" s="32">
        <v>30</v>
      </c>
      <c r="K304" s="32">
        <f t="shared" si="111"/>
        <v>30</v>
      </c>
    </row>
    <row r="305" spans="1:12" ht="22.5" x14ac:dyDescent="0.2">
      <c r="A305" s="56" t="s">
        <v>4</v>
      </c>
      <c r="B305" s="13">
        <v>4040054</v>
      </c>
      <c r="C305" s="25">
        <v>2452</v>
      </c>
      <c r="D305" s="13" t="s">
        <v>5</v>
      </c>
      <c r="E305" s="13" t="s">
        <v>5</v>
      </c>
      <c r="F305" s="26" t="s">
        <v>144</v>
      </c>
      <c r="G305" s="15">
        <v>0</v>
      </c>
      <c r="H305" s="16">
        <v>0</v>
      </c>
      <c r="I305" s="16">
        <v>0</v>
      </c>
      <c r="J305" s="16">
        <f t="shared" si="109"/>
        <v>28</v>
      </c>
      <c r="K305" s="16">
        <f t="shared" si="111"/>
        <v>28</v>
      </c>
      <c r="L305" s="17" t="s">
        <v>192</v>
      </c>
    </row>
    <row r="306" spans="1:12" ht="13.5" thickBot="1" x14ac:dyDescent="0.25">
      <c r="A306" s="57"/>
      <c r="B306" s="27"/>
      <c r="C306" s="28"/>
      <c r="D306" s="27">
        <v>3299</v>
      </c>
      <c r="E306" s="27">
        <v>5321</v>
      </c>
      <c r="F306" s="30" t="s">
        <v>31</v>
      </c>
      <c r="G306" s="31">
        <v>0</v>
      </c>
      <c r="H306" s="32">
        <v>0</v>
      </c>
      <c r="I306" s="32">
        <v>0</v>
      </c>
      <c r="J306" s="32">
        <v>28</v>
      </c>
      <c r="K306" s="32">
        <f t="shared" si="111"/>
        <v>28</v>
      </c>
    </row>
    <row r="307" spans="1:12" ht="22.5" x14ac:dyDescent="0.2">
      <c r="A307" s="56" t="s">
        <v>4</v>
      </c>
      <c r="B307" s="13">
        <v>4040055</v>
      </c>
      <c r="C307" s="25" t="s">
        <v>7</v>
      </c>
      <c r="D307" s="13" t="s">
        <v>5</v>
      </c>
      <c r="E307" s="13" t="s">
        <v>5</v>
      </c>
      <c r="F307" s="26" t="s">
        <v>142</v>
      </c>
      <c r="G307" s="15">
        <v>0</v>
      </c>
      <c r="H307" s="16">
        <v>0</v>
      </c>
      <c r="I307" s="16">
        <v>0</v>
      </c>
      <c r="J307" s="16">
        <f t="shared" si="109"/>
        <v>30</v>
      </c>
      <c r="K307" s="16">
        <f t="shared" si="111"/>
        <v>30</v>
      </c>
      <c r="L307" s="17" t="s">
        <v>192</v>
      </c>
    </row>
    <row r="308" spans="1:12" ht="23.25" thickBot="1" x14ac:dyDescent="0.25">
      <c r="A308" s="57"/>
      <c r="B308" s="27"/>
      <c r="C308" s="28"/>
      <c r="D308" s="27">
        <v>3299</v>
      </c>
      <c r="E308" s="27">
        <v>5229</v>
      </c>
      <c r="F308" s="30" t="s">
        <v>43</v>
      </c>
      <c r="G308" s="31">
        <v>0</v>
      </c>
      <c r="H308" s="32">
        <v>0</v>
      </c>
      <c r="I308" s="32">
        <v>0</v>
      </c>
      <c r="J308" s="32">
        <v>30</v>
      </c>
      <c r="K308" s="32">
        <f t="shared" si="111"/>
        <v>30</v>
      </c>
    </row>
    <row r="309" spans="1:12" ht="22.5" x14ac:dyDescent="0.2">
      <c r="A309" s="56" t="s">
        <v>4</v>
      </c>
      <c r="B309" s="13">
        <v>4040056</v>
      </c>
      <c r="C309" s="25">
        <v>5425</v>
      </c>
      <c r="D309" s="13" t="s">
        <v>5</v>
      </c>
      <c r="E309" s="13" t="s">
        <v>5</v>
      </c>
      <c r="F309" s="26" t="s">
        <v>145</v>
      </c>
      <c r="G309" s="15">
        <v>0</v>
      </c>
      <c r="H309" s="16">
        <v>0</v>
      </c>
      <c r="I309" s="16">
        <v>0</v>
      </c>
      <c r="J309" s="16">
        <f t="shared" si="109"/>
        <v>30</v>
      </c>
      <c r="K309" s="16">
        <f t="shared" si="111"/>
        <v>30</v>
      </c>
      <c r="L309" s="17" t="s">
        <v>192</v>
      </c>
    </row>
    <row r="310" spans="1:12" ht="13.5" thickBot="1" x14ac:dyDescent="0.25">
      <c r="A310" s="57"/>
      <c r="B310" s="27"/>
      <c r="C310" s="28"/>
      <c r="D310" s="27">
        <v>3299</v>
      </c>
      <c r="E310" s="27">
        <v>5321</v>
      </c>
      <c r="F310" s="30" t="s">
        <v>31</v>
      </c>
      <c r="G310" s="31">
        <v>0</v>
      </c>
      <c r="H310" s="32">
        <v>0</v>
      </c>
      <c r="I310" s="32">
        <v>0</v>
      </c>
      <c r="J310" s="32">
        <v>30</v>
      </c>
      <c r="K310" s="32">
        <f t="shared" si="111"/>
        <v>30</v>
      </c>
    </row>
    <row r="311" spans="1:12" ht="33.75" x14ac:dyDescent="0.2">
      <c r="A311" s="56" t="s">
        <v>4</v>
      </c>
      <c r="B311" s="13">
        <v>4040057</v>
      </c>
      <c r="C311" s="25" t="s">
        <v>7</v>
      </c>
      <c r="D311" s="13" t="s">
        <v>5</v>
      </c>
      <c r="E311" s="13" t="s">
        <v>5</v>
      </c>
      <c r="F311" s="26" t="s">
        <v>146</v>
      </c>
      <c r="G311" s="15">
        <v>0</v>
      </c>
      <c r="H311" s="16">
        <v>0</v>
      </c>
      <c r="I311" s="16">
        <v>0</v>
      </c>
      <c r="J311" s="16">
        <f t="shared" si="109"/>
        <v>30</v>
      </c>
      <c r="K311" s="16">
        <f t="shared" si="111"/>
        <v>30</v>
      </c>
      <c r="L311" s="17" t="s">
        <v>192</v>
      </c>
    </row>
    <row r="312" spans="1:12" ht="13.5" thickBot="1" x14ac:dyDescent="0.25">
      <c r="A312" s="57"/>
      <c r="B312" s="27"/>
      <c r="C312" s="28"/>
      <c r="D312" s="27">
        <v>3299</v>
      </c>
      <c r="E312" s="38">
        <v>5222</v>
      </c>
      <c r="F312" s="41" t="s">
        <v>26</v>
      </c>
      <c r="G312" s="31">
        <v>0</v>
      </c>
      <c r="H312" s="32">
        <v>0</v>
      </c>
      <c r="I312" s="32">
        <v>0</v>
      </c>
      <c r="J312" s="32">
        <v>30</v>
      </c>
      <c r="K312" s="32">
        <f t="shared" si="111"/>
        <v>30</v>
      </c>
    </row>
    <row r="313" spans="1:12" ht="22.5" x14ac:dyDescent="0.2">
      <c r="A313" s="56" t="s">
        <v>4</v>
      </c>
      <c r="B313" s="13">
        <v>4040058</v>
      </c>
      <c r="C313" s="25">
        <v>2006</v>
      </c>
      <c r="D313" s="13" t="s">
        <v>5</v>
      </c>
      <c r="E313" s="13" t="s">
        <v>5</v>
      </c>
      <c r="F313" s="26" t="s">
        <v>139</v>
      </c>
      <c r="G313" s="15">
        <v>0</v>
      </c>
      <c r="H313" s="16">
        <v>0</v>
      </c>
      <c r="I313" s="16">
        <v>0</v>
      </c>
      <c r="J313" s="16">
        <f t="shared" si="109"/>
        <v>17.5</v>
      </c>
      <c r="K313" s="16">
        <f t="shared" si="111"/>
        <v>17.5</v>
      </c>
      <c r="L313" s="17" t="s">
        <v>192</v>
      </c>
    </row>
    <row r="314" spans="1:12" ht="13.5" thickBot="1" x14ac:dyDescent="0.25">
      <c r="A314" s="57"/>
      <c r="B314" s="27"/>
      <c r="C314" s="28"/>
      <c r="D314" s="27">
        <v>3299</v>
      </c>
      <c r="E314" s="27">
        <v>5321</v>
      </c>
      <c r="F314" s="30" t="s">
        <v>31</v>
      </c>
      <c r="G314" s="31">
        <v>0</v>
      </c>
      <c r="H314" s="32">
        <v>0</v>
      </c>
      <c r="I314" s="32">
        <v>0</v>
      </c>
      <c r="J314" s="32">
        <v>17.5</v>
      </c>
      <c r="K314" s="32">
        <f t="shared" si="111"/>
        <v>17.5</v>
      </c>
    </row>
    <row r="315" spans="1:12" ht="22.5" x14ac:dyDescent="0.2">
      <c r="A315" s="56" t="s">
        <v>4</v>
      </c>
      <c r="B315" s="13">
        <v>4040059</v>
      </c>
      <c r="C315" s="25">
        <v>4455</v>
      </c>
      <c r="D315" s="13" t="s">
        <v>5</v>
      </c>
      <c r="E315" s="13" t="s">
        <v>5</v>
      </c>
      <c r="F315" s="26" t="s">
        <v>147</v>
      </c>
      <c r="G315" s="15">
        <v>0</v>
      </c>
      <c r="H315" s="16">
        <v>0</v>
      </c>
      <c r="I315" s="16">
        <v>0</v>
      </c>
      <c r="J315" s="16">
        <f t="shared" si="109"/>
        <v>20</v>
      </c>
      <c r="K315" s="16">
        <f t="shared" si="111"/>
        <v>20</v>
      </c>
      <c r="L315" s="17" t="s">
        <v>192</v>
      </c>
    </row>
    <row r="316" spans="1:12" ht="13.5" thickBot="1" x14ac:dyDescent="0.25">
      <c r="A316" s="57"/>
      <c r="B316" s="27"/>
      <c r="C316" s="28"/>
      <c r="D316" s="27">
        <v>3299</v>
      </c>
      <c r="E316" s="27">
        <v>5321</v>
      </c>
      <c r="F316" s="30" t="s">
        <v>31</v>
      </c>
      <c r="G316" s="31">
        <v>0</v>
      </c>
      <c r="H316" s="32">
        <v>0</v>
      </c>
      <c r="I316" s="32">
        <v>0</v>
      </c>
      <c r="J316" s="32">
        <v>20</v>
      </c>
      <c r="K316" s="32">
        <f t="shared" si="111"/>
        <v>20</v>
      </c>
    </row>
    <row r="317" spans="1:12" ht="33.75" x14ac:dyDescent="0.2">
      <c r="A317" s="56" t="s">
        <v>4</v>
      </c>
      <c r="B317" s="13">
        <v>4040060</v>
      </c>
      <c r="C317" s="25">
        <v>3436</v>
      </c>
      <c r="D317" s="13" t="s">
        <v>5</v>
      </c>
      <c r="E317" s="13" t="s">
        <v>5</v>
      </c>
      <c r="F317" s="26" t="s">
        <v>148</v>
      </c>
      <c r="G317" s="15">
        <v>0</v>
      </c>
      <c r="H317" s="16">
        <v>0</v>
      </c>
      <c r="I317" s="16">
        <v>0</v>
      </c>
      <c r="J317" s="16">
        <f t="shared" si="109"/>
        <v>20</v>
      </c>
      <c r="K317" s="16">
        <f t="shared" si="111"/>
        <v>20</v>
      </c>
      <c r="L317" s="17" t="s">
        <v>192</v>
      </c>
    </row>
    <row r="318" spans="1:12" ht="13.5" thickBot="1" x14ac:dyDescent="0.25">
      <c r="A318" s="57"/>
      <c r="B318" s="27"/>
      <c r="C318" s="28"/>
      <c r="D318" s="27">
        <v>3299</v>
      </c>
      <c r="E318" s="27">
        <v>5321</v>
      </c>
      <c r="F318" s="30" t="s">
        <v>31</v>
      </c>
      <c r="G318" s="31">
        <v>0</v>
      </c>
      <c r="H318" s="32">
        <v>0</v>
      </c>
      <c r="I318" s="32">
        <v>0</v>
      </c>
      <c r="J318" s="32">
        <v>20</v>
      </c>
      <c r="K318" s="32">
        <f t="shared" si="111"/>
        <v>20</v>
      </c>
    </row>
    <row r="319" spans="1:12" ht="22.5" x14ac:dyDescent="0.2">
      <c r="A319" s="56" t="s">
        <v>4</v>
      </c>
      <c r="B319" s="13">
        <v>4040061</v>
      </c>
      <c r="C319" s="25">
        <v>3404</v>
      </c>
      <c r="D319" s="13" t="s">
        <v>5</v>
      </c>
      <c r="E319" s="13" t="s">
        <v>5</v>
      </c>
      <c r="F319" s="26" t="s">
        <v>149</v>
      </c>
      <c r="G319" s="15">
        <v>0</v>
      </c>
      <c r="H319" s="16">
        <v>0</v>
      </c>
      <c r="I319" s="16">
        <v>0</v>
      </c>
      <c r="J319" s="16">
        <f t="shared" si="109"/>
        <v>30</v>
      </c>
      <c r="K319" s="16">
        <f t="shared" si="111"/>
        <v>30</v>
      </c>
      <c r="L319" s="17" t="s">
        <v>192</v>
      </c>
    </row>
    <row r="320" spans="1:12" ht="13.5" thickBot="1" x14ac:dyDescent="0.25">
      <c r="A320" s="57"/>
      <c r="B320" s="27"/>
      <c r="C320" s="28"/>
      <c r="D320" s="27">
        <v>3299</v>
      </c>
      <c r="E320" s="27">
        <v>5321</v>
      </c>
      <c r="F320" s="30" t="s">
        <v>31</v>
      </c>
      <c r="G320" s="31">
        <v>0</v>
      </c>
      <c r="H320" s="32">
        <v>0</v>
      </c>
      <c r="I320" s="32">
        <v>0</v>
      </c>
      <c r="J320" s="32">
        <v>30</v>
      </c>
      <c r="K320" s="32">
        <f t="shared" si="111"/>
        <v>30</v>
      </c>
    </row>
    <row r="321" spans="1:12" ht="22.5" x14ac:dyDescent="0.2">
      <c r="A321" s="56" t="s">
        <v>4</v>
      </c>
      <c r="B321" s="13">
        <v>4040062</v>
      </c>
      <c r="C321" s="25">
        <v>2458</v>
      </c>
      <c r="D321" s="13" t="s">
        <v>5</v>
      </c>
      <c r="E321" s="13" t="s">
        <v>5</v>
      </c>
      <c r="F321" s="26" t="s">
        <v>150</v>
      </c>
      <c r="G321" s="15">
        <v>0</v>
      </c>
      <c r="H321" s="16">
        <v>0</v>
      </c>
      <c r="I321" s="16">
        <v>0</v>
      </c>
      <c r="J321" s="16">
        <f t="shared" si="109"/>
        <v>24</v>
      </c>
      <c r="K321" s="16">
        <f t="shared" si="111"/>
        <v>24</v>
      </c>
      <c r="L321" s="17" t="s">
        <v>192</v>
      </c>
    </row>
    <row r="322" spans="1:12" ht="13.5" thickBot="1" x14ac:dyDescent="0.25">
      <c r="A322" s="57"/>
      <c r="B322" s="27"/>
      <c r="C322" s="28"/>
      <c r="D322" s="27">
        <v>3299</v>
      </c>
      <c r="E322" s="27">
        <v>5321</v>
      </c>
      <c r="F322" s="30" t="s">
        <v>31</v>
      </c>
      <c r="G322" s="31">
        <v>0</v>
      </c>
      <c r="H322" s="32">
        <v>0</v>
      </c>
      <c r="I322" s="32">
        <v>0</v>
      </c>
      <c r="J322" s="32">
        <v>24</v>
      </c>
      <c r="K322" s="32">
        <f t="shared" si="111"/>
        <v>24</v>
      </c>
    </row>
    <row r="323" spans="1:12" ht="33.75" x14ac:dyDescent="0.2">
      <c r="A323" s="56" t="s">
        <v>4</v>
      </c>
      <c r="B323" s="13">
        <v>4040063</v>
      </c>
      <c r="C323" s="25">
        <v>6037</v>
      </c>
      <c r="D323" s="13" t="s">
        <v>5</v>
      </c>
      <c r="E323" s="13" t="s">
        <v>5</v>
      </c>
      <c r="F323" s="26" t="s">
        <v>151</v>
      </c>
      <c r="G323" s="15">
        <v>0</v>
      </c>
      <c r="H323" s="16">
        <v>0</v>
      </c>
      <c r="I323" s="16">
        <v>0</v>
      </c>
      <c r="J323" s="16">
        <f t="shared" si="109"/>
        <v>30</v>
      </c>
      <c r="K323" s="16">
        <f t="shared" si="111"/>
        <v>30</v>
      </c>
      <c r="L323" s="17" t="s">
        <v>192</v>
      </c>
    </row>
    <row r="324" spans="1:12" ht="13.5" thickBot="1" x14ac:dyDescent="0.25">
      <c r="A324" s="57"/>
      <c r="B324" s="27"/>
      <c r="C324" s="28"/>
      <c r="D324" s="27">
        <v>3299</v>
      </c>
      <c r="E324" s="27">
        <v>5213</v>
      </c>
      <c r="F324" s="30" t="s">
        <v>46</v>
      </c>
      <c r="G324" s="31">
        <v>0</v>
      </c>
      <c r="H324" s="32">
        <v>0</v>
      </c>
      <c r="I324" s="32">
        <v>0</v>
      </c>
      <c r="J324" s="32">
        <v>30</v>
      </c>
      <c r="K324" s="32">
        <f t="shared" si="111"/>
        <v>30</v>
      </c>
    </row>
    <row r="325" spans="1:12" ht="33.75" x14ac:dyDescent="0.2">
      <c r="A325" s="56" t="s">
        <v>4</v>
      </c>
      <c r="B325" s="13">
        <v>4040064</v>
      </c>
      <c r="C325" s="25">
        <v>3422</v>
      </c>
      <c r="D325" s="13" t="s">
        <v>5</v>
      </c>
      <c r="E325" s="13" t="s">
        <v>5</v>
      </c>
      <c r="F325" s="26" t="s">
        <v>152</v>
      </c>
      <c r="G325" s="15">
        <v>0</v>
      </c>
      <c r="H325" s="16">
        <v>0</v>
      </c>
      <c r="I325" s="16">
        <v>0</v>
      </c>
      <c r="J325" s="16">
        <f t="shared" si="109"/>
        <v>15</v>
      </c>
      <c r="K325" s="16">
        <f t="shared" si="111"/>
        <v>15</v>
      </c>
      <c r="L325" s="17" t="s">
        <v>192</v>
      </c>
    </row>
    <row r="326" spans="1:12" ht="13.5" thickBot="1" x14ac:dyDescent="0.25">
      <c r="A326" s="57"/>
      <c r="B326" s="27"/>
      <c r="C326" s="28"/>
      <c r="D326" s="27">
        <v>3299</v>
      </c>
      <c r="E326" s="27">
        <v>5321</v>
      </c>
      <c r="F326" s="30" t="s">
        <v>31</v>
      </c>
      <c r="G326" s="31">
        <v>0</v>
      </c>
      <c r="H326" s="32">
        <v>0</v>
      </c>
      <c r="I326" s="32">
        <v>0</v>
      </c>
      <c r="J326" s="32">
        <v>15</v>
      </c>
      <c r="K326" s="32">
        <f t="shared" si="111"/>
        <v>15</v>
      </c>
    </row>
    <row r="327" spans="1:12" ht="22.5" x14ac:dyDescent="0.2">
      <c r="A327" s="56" t="s">
        <v>4</v>
      </c>
      <c r="B327" s="13">
        <v>4040065</v>
      </c>
      <c r="C327" s="25" t="s">
        <v>7</v>
      </c>
      <c r="D327" s="13" t="s">
        <v>5</v>
      </c>
      <c r="E327" s="13" t="s">
        <v>5</v>
      </c>
      <c r="F327" s="26" t="s">
        <v>154</v>
      </c>
      <c r="G327" s="15">
        <v>0</v>
      </c>
      <c r="H327" s="16">
        <v>0</v>
      </c>
      <c r="I327" s="16">
        <v>0</v>
      </c>
      <c r="J327" s="16">
        <f t="shared" si="109"/>
        <v>10</v>
      </c>
      <c r="K327" s="16">
        <f t="shared" si="111"/>
        <v>10</v>
      </c>
      <c r="L327" s="17" t="s">
        <v>192</v>
      </c>
    </row>
    <row r="328" spans="1:12" ht="13.5" thickBot="1" x14ac:dyDescent="0.25">
      <c r="A328" s="57"/>
      <c r="B328" s="27"/>
      <c r="C328" s="28"/>
      <c r="D328" s="27">
        <v>3299</v>
      </c>
      <c r="E328" s="38">
        <v>5222</v>
      </c>
      <c r="F328" s="41" t="s">
        <v>26</v>
      </c>
      <c r="G328" s="31">
        <v>0</v>
      </c>
      <c r="H328" s="32">
        <v>0</v>
      </c>
      <c r="I328" s="32">
        <v>0</v>
      </c>
      <c r="J328" s="32">
        <v>10</v>
      </c>
      <c r="K328" s="32">
        <f t="shared" si="111"/>
        <v>10</v>
      </c>
    </row>
    <row r="329" spans="1:12" ht="22.5" x14ac:dyDescent="0.2">
      <c r="A329" s="56" t="s">
        <v>4</v>
      </c>
      <c r="B329" s="13">
        <v>4040066</v>
      </c>
      <c r="C329" s="25">
        <v>2480</v>
      </c>
      <c r="D329" s="13" t="s">
        <v>5</v>
      </c>
      <c r="E329" s="13" t="s">
        <v>5</v>
      </c>
      <c r="F329" s="26" t="s">
        <v>153</v>
      </c>
      <c r="G329" s="15">
        <v>0</v>
      </c>
      <c r="H329" s="16">
        <v>0</v>
      </c>
      <c r="I329" s="16">
        <v>0</v>
      </c>
      <c r="J329" s="16">
        <f t="shared" si="109"/>
        <v>19</v>
      </c>
      <c r="K329" s="16">
        <f t="shared" si="111"/>
        <v>19</v>
      </c>
      <c r="L329" s="17" t="s">
        <v>192</v>
      </c>
    </row>
    <row r="330" spans="1:12" ht="13.5" thickBot="1" x14ac:dyDescent="0.25">
      <c r="A330" s="57"/>
      <c r="B330" s="27"/>
      <c r="C330" s="28"/>
      <c r="D330" s="27">
        <v>3299</v>
      </c>
      <c r="E330" s="27">
        <v>5321</v>
      </c>
      <c r="F330" s="30" t="s">
        <v>31</v>
      </c>
      <c r="G330" s="31">
        <v>0</v>
      </c>
      <c r="H330" s="32">
        <v>0</v>
      </c>
      <c r="I330" s="32">
        <v>0</v>
      </c>
      <c r="J330" s="32">
        <v>19</v>
      </c>
      <c r="K330" s="32">
        <f t="shared" si="111"/>
        <v>19</v>
      </c>
    </row>
    <row r="331" spans="1:12" ht="33.75" x14ac:dyDescent="0.2">
      <c r="A331" s="56" t="s">
        <v>4</v>
      </c>
      <c r="B331" s="13">
        <v>4040067</v>
      </c>
      <c r="C331" s="25">
        <v>3408</v>
      </c>
      <c r="D331" s="13" t="s">
        <v>5</v>
      </c>
      <c r="E331" s="13" t="s">
        <v>5</v>
      </c>
      <c r="F331" s="26" t="s">
        <v>156</v>
      </c>
      <c r="G331" s="15">
        <v>0</v>
      </c>
      <c r="H331" s="16">
        <v>0</v>
      </c>
      <c r="I331" s="16">
        <v>0</v>
      </c>
      <c r="J331" s="16">
        <f t="shared" si="109"/>
        <v>30</v>
      </c>
      <c r="K331" s="16">
        <f t="shared" si="111"/>
        <v>30</v>
      </c>
      <c r="L331" s="17" t="s">
        <v>192</v>
      </c>
    </row>
    <row r="332" spans="1:12" ht="13.5" thickBot="1" x14ac:dyDescent="0.25">
      <c r="A332" s="57"/>
      <c r="B332" s="27"/>
      <c r="C332" s="28"/>
      <c r="D332" s="27">
        <v>3299</v>
      </c>
      <c r="E332" s="27">
        <v>5321</v>
      </c>
      <c r="F332" s="30" t="s">
        <v>31</v>
      </c>
      <c r="G332" s="31">
        <v>0</v>
      </c>
      <c r="H332" s="32">
        <v>0</v>
      </c>
      <c r="I332" s="32">
        <v>0</v>
      </c>
      <c r="J332" s="32">
        <v>30</v>
      </c>
      <c r="K332" s="32">
        <f t="shared" si="111"/>
        <v>30</v>
      </c>
    </row>
    <row r="333" spans="1:12" ht="22.5" x14ac:dyDescent="0.2">
      <c r="A333" s="56" t="s">
        <v>4</v>
      </c>
      <c r="B333" s="13">
        <v>4040068</v>
      </c>
      <c r="C333" s="25">
        <v>4451</v>
      </c>
      <c r="D333" s="13" t="s">
        <v>5</v>
      </c>
      <c r="E333" s="13" t="s">
        <v>5</v>
      </c>
      <c r="F333" s="26" t="s">
        <v>155</v>
      </c>
      <c r="G333" s="15">
        <v>0</v>
      </c>
      <c r="H333" s="16">
        <v>0</v>
      </c>
      <c r="I333" s="16">
        <v>0</v>
      </c>
      <c r="J333" s="16">
        <f t="shared" si="109"/>
        <v>12</v>
      </c>
      <c r="K333" s="16">
        <f t="shared" si="111"/>
        <v>12</v>
      </c>
      <c r="L333" s="17" t="s">
        <v>192</v>
      </c>
    </row>
    <row r="334" spans="1:12" ht="13.5" thickBot="1" x14ac:dyDescent="0.25">
      <c r="A334" s="57"/>
      <c r="B334" s="27"/>
      <c r="C334" s="28"/>
      <c r="D334" s="27">
        <v>3299</v>
      </c>
      <c r="E334" s="27">
        <v>5321</v>
      </c>
      <c r="F334" s="30" t="s">
        <v>31</v>
      </c>
      <c r="G334" s="31">
        <v>0</v>
      </c>
      <c r="H334" s="32">
        <v>0</v>
      </c>
      <c r="I334" s="32">
        <v>0</v>
      </c>
      <c r="J334" s="32">
        <v>12</v>
      </c>
      <c r="K334" s="32">
        <f t="shared" si="111"/>
        <v>12</v>
      </c>
    </row>
    <row r="335" spans="1:12" ht="22.5" x14ac:dyDescent="0.2">
      <c r="A335" s="56" t="s">
        <v>4</v>
      </c>
      <c r="B335" s="13">
        <v>4040069</v>
      </c>
      <c r="C335" s="25" t="s">
        <v>7</v>
      </c>
      <c r="D335" s="13" t="s">
        <v>5</v>
      </c>
      <c r="E335" s="13" t="s">
        <v>5</v>
      </c>
      <c r="F335" s="26" t="s">
        <v>140</v>
      </c>
      <c r="G335" s="15">
        <v>0</v>
      </c>
      <c r="H335" s="16">
        <v>0</v>
      </c>
      <c r="I335" s="16">
        <v>0</v>
      </c>
      <c r="J335" s="16">
        <f t="shared" si="109"/>
        <v>15</v>
      </c>
      <c r="K335" s="16">
        <f t="shared" si="111"/>
        <v>15</v>
      </c>
      <c r="L335" s="17" t="s">
        <v>192</v>
      </c>
    </row>
    <row r="336" spans="1:12" ht="13.5" thickBot="1" x14ac:dyDescent="0.25">
      <c r="A336" s="64"/>
      <c r="B336" s="38"/>
      <c r="C336" s="39"/>
      <c r="D336" s="38">
        <v>3299</v>
      </c>
      <c r="E336" s="38">
        <v>5222</v>
      </c>
      <c r="F336" s="41" t="s">
        <v>26</v>
      </c>
      <c r="G336" s="65">
        <v>0</v>
      </c>
      <c r="H336" s="24">
        <v>0</v>
      </c>
      <c r="I336" s="24">
        <v>0</v>
      </c>
      <c r="J336" s="24">
        <v>15</v>
      </c>
      <c r="K336" s="24">
        <f t="shared" si="111"/>
        <v>15</v>
      </c>
    </row>
    <row r="337" spans="1:16" ht="27.6" customHeight="1" thickBot="1" x14ac:dyDescent="0.25">
      <c r="A337" s="77" t="s">
        <v>4</v>
      </c>
      <c r="B337" s="152" t="s">
        <v>47</v>
      </c>
      <c r="C337" s="153"/>
      <c r="D337" s="153"/>
      <c r="E337" s="153"/>
      <c r="F337" s="78" t="s">
        <v>48</v>
      </c>
      <c r="G337" s="75">
        <f>SUM(G338:G341)/2</f>
        <v>800</v>
      </c>
      <c r="H337" s="76">
        <f>SUM(H338:H341)/2</f>
        <v>2041.0289999999995</v>
      </c>
      <c r="I337" s="76">
        <f t="shared" si="0"/>
        <v>2841.0289999999995</v>
      </c>
      <c r="J337" s="87">
        <f>SUM(J338:J365)/2</f>
        <v>-867.8299999999997</v>
      </c>
      <c r="K337" s="76">
        <f t="shared" ref="K337:K341" si="112">+I337+J337</f>
        <v>1973.1989999999998</v>
      </c>
      <c r="L337" s="17" t="s">
        <v>192</v>
      </c>
      <c r="P337" s="42"/>
    </row>
    <row r="338" spans="1:16" ht="21" customHeight="1" x14ac:dyDescent="0.2">
      <c r="A338" s="54" t="s">
        <v>4</v>
      </c>
      <c r="B338" s="10" t="s">
        <v>13</v>
      </c>
      <c r="C338" s="11" t="s">
        <v>7</v>
      </c>
      <c r="D338" s="12" t="s">
        <v>5</v>
      </c>
      <c r="E338" s="13" t="s">
        <v>5</v>
      </c>
      <c r="F338" s="14" t="s">
        <v>48</v>
      </c>
      <c r="G338" s="15">
        <f>+G339</f>
        <v>800</v>
      </c>
      <c r="H338" s="16">
        <v>2016.0289999999995</v>
      </c>
      <c r="I338" s="16">
        <f t="shared" si="0"/>
        <v>2816.0289999999995</v>
      </c>
      <c r="J338" s="86">
        <f>+J339</f>
        <v>-1328.905</v>
      </c>
      <c r="K338" s="37">
        <f t="shared" si="112"/>
        <v>1487.1239999999996</v>
      </c>
      <c r="L338" s="17" t="s">
        <v>192</v>
      </c>
    </row>
    <row r="339" spans="1:16" ht="13.9" customHeight="1" thickBot="1" x14ac:dyDescent="0.25">
      <c r="A339" s="55"/>
      <c r="B339" s="66"/>
      <c r="C339" s="67"/>
      <c r="D339" s="19">
        <v>3299</v>
      </c>
      <c r="E339" s="20">
        <v>5901</v>
      </c>
      <c r="F339" s="21" t="s">
        <v>10</v>
      </c>
      <c r="G339" s="22">
        <v>800</v>
      </c>
      <c r="H339" s="23">
        <v>2016.0289999999995</v>
      </c>
      <c r="I339" s="23">
        <f t="shared" si="0"/>
        <v>2816.0289999999995</v>
      </c>
      <c r="J339" s="84">
        <v>-1328.905</v>
      </c>
      <c r="K339" s="24">
        <f t="shared" si="112"/>
        <v>1487.1239999999996</v>
      </c>
    </row>
    <row r="340" spans="1:16" ht="25.9" customHeight="1" x14ac:dyDescent="0.2">
      <c r="A340" s="56" t="s">
        <v>4</v>
      </c>
      <c r="B340" s="13">
        <v>4070017</v>
      </c>
      <c r="C340" s="25">
        <v>2480</v>
      </c>
      <c r="D340" s="13" t="s">
        <v>5</v>
      </c>
      <c r="E340" s="13" t="s">
        <v>5</v>
      </c>
      <c r="F340" s="26" t="s">
        <v>49</v>
      </c>
      <c r="G340" s="15">
        <v>0</v>
      </c>
      <c r="H340" s="16">
        <v>25</v>
      </c>
      <c r="I340" s="16">
        <f t="shared" si="0"/>
        <v>25</v>
      </c>
      <c r="J340" s="83">
        <v>0</v>
      </c>
      <c r="K340" s="16">
        <f t="shared" si="112"/>
        <v>25</v>
      </c>
    </row>
    <row r="341" spans="1:16" ht="13.9" customHeight="1" thickBot="1" x14ac:dyDescent="0.25">
      <c r="A341" s="57"/>
      <c r="B341" s="27"/>
      <c r="C341" s="28"/>
      <c r="D341" s="27">
        <v>3299</v>
      </c>
      <c r="E341" s="27">
        <v>5321</v>
      </c>
      <c r="F341" s="30" t="s">
        <v>31</v>
      </c>
      <c r="G341" s="31">
        <v>0</v>
      </c>
      <c r="H341" s="32">
        <v>25</v>
      </c>
      <c r="I341" s="32">
        <f t="shared" si="0"/>
        <v>25</v>
      </c>
      <c r="J341" s="85">
        <v>0</v>
      </c>
      <c r="K341" s="32">
        <f t="shared" si="112"/>
        <v>25</v>
      </c>
      <c r="P341" s="42"/>
    </row>
    <row r="342" spans="1:16" ht="35.450000000000003" customHeight="1" x14ac:dyDescent="0.2">
      <c r="A342" s="56" t="s">
        <v>4</v>
      </c>
      <c r="B342" s="13">
        <v>4070025</v>
      </c>
      <c r="C342" s="25">
        <v>2452</v>
      </c>
      <c r="D342" s="13" t="s">
        <v>5</v>
      </c>
      <c r="E342" s="13" t="s">
        <v>5</v>
      </c>
      <c r="F342" s="26" t="s">
        <v>178</v>
      </c>
      <c r="G342" s="15">
        <v>0</v>
      </c>
      <c r="H342" s="16">
        <v>0</v>
      </c>
      <c r="I342" s="16">
        <v>0</v>
      </c>
      <c r="J342" s="16">
        <f t="shared" ref="J342:J364" si="113">+J343</f>
        <v>85</v>
      </c>
      <c r="K342" s="16">
        <f t="shared" ref="K342:K343" si="114">+I342+J342</f>
        <v>85</v>
      </c>
      <c r="L342" s="17" t="s">
        <v>192</v>
      </c>
      <c r="P342" s="42"/>
    </row>
    <row r="343" spans="1:16" ht="13.9" customHeight="1" thickBot="1" x14ac:dyDescent="0.25">
      <c r="A343" s="57"/>
      <c r="B343" s="27"/>
      <c r="C343" s="28"/>
      <c r="D343" s="27">
        <v>3299</v>
      </c>
      <c r="E343" s="27">
        <v>5321</v>
      </c>
      <c r="F343" s="30" t="s">
        <v>31</v>
      </c>
      <c r="G343" s="31">
        <v>0</v>
      </c>
      <c r="H343" s="32">
        <v>0</v>
      </c>
      <c r="I343" s="32">
        <v>0</v>
      </c>
      <c r="J343" s="32">
        <v>85</v>
      </c>
      <c r="K343" s="32">
        <f t="shared" si="114"/>
        <v>85</v>
      </c>
    </row>
    <row r="344" spans="1:16" ht="22.9" customHeight="1" x14ac:dyDescent="0.2">
      <c r="A344" s="56" t="s">
        <v>4</v>
      </c>
      <c r="B344" s="13">
        <v>4070026</v>
      </c>
      <c r="C344" s="25">
        <v>5490</v>
      </c>
      <c r="D344" s="13" t="s">
        <v>5</v>
      </c>
      <c r="E344" s="13" t="s">
        <v>5</v>
      </c>
      <c r="F344" s="26" t="s">
        <v>179</v>
      </c>
      <c r="G344" s="15">
        <v>0</v>
      </c>
      <c r="H344" s="16">
        <v>0</v>
      </c>
      <c r="I344" s="16">
        <v>0</v>
      </c>
      <c r="J344" s="16">
        <f t="shared" si="113"/>
        <v>70</v>
      </c>
      <c r="K344" s="16">
        <f t="shared" ref="K344:K365" si="115">+I344+J344</f>
        <v>70</v>
      </c>
      <c r="L344" s="17" t="s">
        <v>192</v>
      </c>
    </row>
    <row r="345" spans="1:16" ht="13.9" customHeight="1" thickBot="1" x14ac:dyDescent="0.25">
      <c r="A345" s="57"/>
      <c r="B345" s="27"/>
      <c r="C345" s="28"/>
      <c r="D345" s="27">
        <v>3299</v>
      </c>
      <c r="E345" s="27">
        <v>5321</v>
      </c>
      <c r="F345" s="30" t="s">
        <v>31</v>
      </c>
      <c r="G345" s="31">
        <v>0</v>
      </c>
      <c r="H345" s="32">
        <v>0</v>
      </c>
      <c r="I345" s="32">
        <v>0</v>
      </c>
      <c r="J345" s="32">
        <v>70</v>
      </c>
      <c r="K345" s="32">
        <f t="shared" si="115"/>
        <v>70</v>
      </c>
    </row>
    <row r="346" spans="1:16" ht="33.6" customHeight="1" x14ac:dyDescent="0.2">
      <c r="A346" s="56" t="s">
        <v>4</v>
      </c>
      <c r="B346" s="13">
        <v>4070027</v>
      </c>
      <c r="C346" s="25">
        <v>5466</v>
      </c>
      <c r="D346" s="13" t="s">
        <v>5</v>
      </c>
      <c r="E346" s="13" t="s">
        <v>5</v>
      </c>
      <c r="F346" s="26" t="s">
        <v>180</v>
      </c>
      <c r="G346" s="15">
        <v>0</v>
      </c>
      <c r="H346" s="16">
        <v>0</v>
      </c>
      <c r="I346" s="16">
        <v>0</v>
      </c>
      <c r="J346" s="16">
        <f t="shared" si="113"/>
        <v>17.5</v>
      </c>
      <c r="K346" s="16">
        <f t="shared" si="115"/>
        <v>17.5</v>
      </c>
      <c r="L346" s="17" t="s">
        <v>192</v>
      </c>
    </row>
    <row r="347" spans="1:16" ht="13.9" customHeight="1" thickBot="1" x14ac:dyDescent="0.25">
      <c r="A347" s="57"/>
      <c r="B347" s="27"/>
      <c r="C347" s="28"/>
      <c r="D347" s="27">
        <v>3299</v>
      </c>
      <c r="E347" s="27">
        <v>5321</v>
      </c>
      <c r="F347" s="30" t="s">
        <v>31</v>
      </c>
      <c r="G347" s="31">
        <v>0</v>
      </c>
      <c r="H347" s="32">
        <v>0</v>
      </c>
      <c r="I347" s="32">
        <v>0</v>
      </c>
      <c r="J347" s="32">
        <v>17.5</v>
      </c>
      <c r="K347" s="32">
        <f t="shared" si="115"/>
        <v>17.5</v>
      </c>
    </row>
    <row r="348" spans="1:16" ht="24.6" customHeight="1" x14ac:dyDescent="0.2">
      <c r="A348" s="56" t="s">
        <v>4</v>
      </c>
      <c r="B348" s="13">
        <v>4070028</v>
      </c>
      <c r="C348" s="25">
        <v>2497</v>
      </c>
      <c r="D348" s="13" t="s">
        <v>5</v>
      </c>
      <c r="E348" s="13" t="s">
        <v>5</v>
      </c>
      <c r="F348" s="26" t="s">
        <v>181</v>
      </c>
      <c r="G348" s="15">
        <v>0</v>
      </c>
      <c r="H348" s="16">
        <v>0</v>
      </c>
      <c r="I348" s="16">
        <v>0</v>
      </c>
      <c r="J348" s="16">
        <f t="shared" si="113"/>
        <v>32.340000000000003</v>
      </c>
      <c r="K348" s="16">
        <f t="shared" si="115"/>
        <v>32.340000000000003</v>
      </c>
      <c r="L348" s="17" t="s">
        <v>192</v>
      </c>
    </row>
    <row r="349" spans="1:16" ht="13.9" customHeight="1" thickBot="1" x14ac:dyDescent="0.25">
      <c r="A349" s="57"/>
      <c r="B349" s="27"/>
      <c r="C349" s="28"/>
      <c r="D349" s="27">
        <v>3299</v>
      </c>
      <c r="E349" s="27">
        <v>5321</v>
      </c>
      <c r="F349" s="30" t="s">
        <v>31</v>
      </c>
      <c r="G349" s="31">
        <v>0</v>
      </c>
      <c r="H349" s="32">
        <v>0</v>
      </c>
      <c r="I349" s="32">
        <v>0</v>
      </c>
      <c r="J349" s="32">
        <v>32.340000000000003</v>
      </c>
      <c r="K349" s="32">
        <f t="shared" si="115"/>
        <v>32.340000000000003</v>
      </c>
    </row>
    <row r="350" spans="1:16" ht="35.450000000000003" customHeight="1" x14ac:dyDescent="0.2">
      <c r="A350" s="56" t="s">
        <v>4</v>
      </c>
      <c r="B350" s="13">
        <v>4070029</v>
      </c>
      <c r="C350" s="25">
        <v>3410</v>
      </c>
      <c r="D350" s="13" t="s">
        <v>5</v>
      </c>
      <c r="E350" s="13" t="s">
        <v>5</v>
      </c>
      <c r="F350" s="26" t="s">
        <v>183</v>
      </c>
      <c r="G350" s="15">
        <v>0</v>
      </c>
      <c r="H350" s="16">
        <v>0</v>
      </c>
      <c r="I350" s="16">
        <v>0</v>
      </c>
      <c r="J350" s="16">
        <f t="shared" si="113"/>
        <v>25.92</v>
      </c>
      <c r="K350" s="16">
        <f t="shared" si="115"/>
        <v>25.92</v>
      </c>
      <c r="L350" s="17" t="s">
        <v>192</v>
      </c>
    </row>
    <row r="351" spans="1:16" ht="13.9" customHeight="1" thickBot="1" x14ac:dyDescent="0.25">
      <c r="A351" s="57"/>
      <c r="B351" s="27"/>
      <c r="C351" s="28"/>
      <c r="D351" s="27">
        <v>3299</v>
      </c>
      <c r="E351" s="27">
        <v>5321</v>
      </c>
      <c r="F351" s="30" t="s">
        <v>31</v>
      </c>
      <c r="G351" s="31">
        <v>0</v>
      </c>
      <c r="H351" s="32">
        <v>0</v>
      </c>
      <c r="I351" s="32">
        <v>0</v>
      </c>
      <c r="J351" s="32">
        <v>25.92</v>
      </c>
      <c r="K351" s="32">
        <f t="shared" si="115"/>
        <v>25.92</v>
      </c>
    </row>
    <row r="352" spans="1:16" ht="24" customHeight="1" x14ac:dyDescent="0.2">
      <c r="A352" s="56" t="s">
        <v>4</v>
      </c>
      <c r="B352" s="13">
        <v>4070030</v>
      </c>
      <c r="C352" s="25">
        <v>2480</v>
      </c>
      <c r="D352" s="13" t="s">
        <v>5</v>
      </c>
      <c r="E352" s="13" t="s">
        <v>5</v>
      </c>
      <c r="F352" s="26" t="s">
        <v>49</v>
      </c>
      <c r="G352" s="15">
        <v>0</v>
      </c>
      <c r="H352" s="16">
        <v>0</v>
      </c>
      <c r="I352" s="16">
        <v>0</v>
      </c>
      <c r="J352" s="16">
        <f t="shared" si="113"/>
        <v>50</v>
      </c>
      <c r="K352" s="16">
        <f t="shared" si="115"/>
        <v>50</v>
      </c>
      <c r="L352" s="17" t="s">
        <v>192</v>
      </c>
    </row>
    <row r="353" spans="1:12" ht="13.9" customHeight="1" thickBot="1" x14ac:dyDescent="0.25">
      <c r="A353" s="57"/>
      <c r="B353" s="27"/>
      <c r="C353" s="28"/>
      <c r="D353" s="27">
        <v>3299</v>
      </c>
      <c r="E353" s="27">
        <v>5321</v>
      </c>
      <c r="F353" s="30" t="s">
        <v>31</v>
      </c>
      <c r="G353" s="31">
        <v>0</v>
      </c>
      <c r="H353" s="32">
        <v>0</v>
      </c>
      <c r="I353" s="32">
        <v>0</v>
      </c>
      <c r="J353" s="32">
        <v>50</v>
      </c>
      <c r="K353" s="32">
        <f t="shared" si="115"/>
        <v>50</v>
      </c>
    </row>
    <row r="354" spans="1:12" ht="34.15" customHeight="1" x14ac:dyDescent="0.2">
      <c r="A354" s="56" t="s">
        <v>4</v>
      </c>
      <c r="B354" s="13">
        <v>4070031</v>
      </c>
      <c r="C354" s="25">
        <v>2491</v>
      </c>
      <c r="D354" s="13" t="s">
        <v>5</v>
      </c>
      <c r="E354" s="13" t="s">
        <v>5</v>
      </c>
      <c r="F354" s="26" t="s">
        <v>182</v>
      </c>
      <c r="G354" s="15">
        <v>0</v>
      </c>
      <c r="H354" s="16">
        <v>0</v>
      </c>
      <c r="I354" s="16">
        <v>0</v>
      </c>
      <c r="J354" s="16">
        <f t="shared" si="113"/>
        <v>20</v>
      </c>
      <c r="K354" s="16">
        <f t="shared" si="115"/>
        <v>20</v>
      </c>
      <c r="L354" s="17" t="s">
        <v>192</v>
      </c>
    </row>
    <row r="355" spans="1:12" ht="13.9" customHeight="1" thickBot="1" x14ac:dyDescent="0.25">
      <c r="A355" s="57"/>
      <c r="B355" s="27"/>
      <c r="C355" s="28"/>
      <c r="D355" s="27">
        <v>3299</v>
      </c>
      <c r="E355" s="27">
        <v>5321</v>
      </c>
      <c r="F355" s="30" t="s">
        <v>31</v>
      </c>
      <c r="G355" s="31">
        <v>0</v>
      </c>
      <c r="H355" s="32">
        <v>0</v>
      </c>
      <c r="I355" s="32">
        <v>0</v>
      </c>
      <c r="J355" s="32">
        <v>20</v>
      </c>
      <c r="K355" s="32">
        <f t="shared" si="115"/>
        <v>20</v>
      </c>
    </row>
    <row r="356" spans="1:12" ht="16.149999999999999" customHeight="1" x14ac:dyDescent="0.2">
      <c r="A356" s="56" t="s">
        <v>4</v>
      </c>
      <c r="B356" s="13">
        <v>4070032</v>
      </c>
      <c r="C356" s="25">
        <v>5431</v>
      </c>
      <c r="D356" s="13" t="s">
        <v>5</v>
      </c>
      <c r="E356" s="13" t="s">
        <v>5</v>
      </c>
      <c r="F356" s="26" t="s">
        <v>184</v>
      </c>
      <c r="G356" s="15">
        <v>0</v>
      </c>
      <c r="H356" s="16">
        <v>0</v>
      </c>
      <c r="I356" s="16">
        <v>0</v>
      </c>
      <c r="J356" s="16">
        <f t="shared" si="113"/>
        <v>28</v>
      </c>
      <c r="K356" s="16">
        <f t="shared" si="115"/>
        <v>28</v>
      </c>
      <c r="L356" s="17" t="s">
        <v>192</v>
      </c>
    </row>
    <row r="357" spans="1:12" ht="13.9" customHeight="1" thickBot="1" x14ac:dyDescent="0.25">
      <c r="A357" s="57"/>
      <c r="B357" s="27"/>
      <c r="C357" s="28"/>
      <c r="D357" s="27">
        <v>3299</v>
      </c>
      <c r="E357" s="27">
        <v>5321</v>
      </c>
      <c r="F357" s="30" t="s">
        <v>31</v>
      </c>
      <c r="G357" s="31">
        <v>0</v>
      </c>
      <c r="H357" s="32">
        <v>0</v>
      </c>
      <c r="I357" s="32">
        <v>0</v>
      </c>
      <c r="J357" s="32">
        <v>28</v>
      </c>
      <c r="K357" s="32">
        <f t="shared" si="115"/>
        <v>28</v>
      </c>
    </row>
    <row r="358" spans="1:12" ht="35.450000000000003" customHeight="1" x14ac:dyDescent="0.2">
      <c r="A358" s="56" t="s">
        <v>4</v>
      </c>
      <c r="B358" s="13">
        <v>4070033</v>
      </c>
      <c r="C358" s="25">
        <v>5453</v>
      </c>
      <c r="D358" s="13" t="s">
        <v>5</v>
      </c>
      <c r="E358" s="13" t="s">
        <v>5</v>
      </c>
      <c r="F358" s="26" t="s">
        <v>185</v>
      </c>
      <c r="G358" s="15">
        <v>0</v>
      </c>
      <c r="H358" s="16">
        <v>0</v>
      </c>
      <c r="I358" s="16">
        <v>0</v>
      </c>
      <c r="J358" s="16">
        <f t="shared" si="113"/>
        <v>60</v>
      </c>
      <c r="K358" s="16">
        <f t="shared" si="115"/>
        <v>60</v>
      </c>
      <c r="L358" s="17" t="s">
        <v>192</v>
      </c>
    </row>
    <row r="359" spans="1:12" ht="13.9" customHeight="1" thickBot="1" x14ac:dyDescent="0.25">
      <c r="A359" s="57"/>
      <c r="B359" s="27"/>
      <c r="C359" s="28"/>
      <c r="D359" s="27">
        <v>3299</v>
      </c>
      <c r="E359" s="27">
        <v>5321</v>
      </c>
      <c r="F359" s="30" t="s">
        <v>31</v>
      </c>
      <c r="G359" s="31">
        <v>0</v>
      </c>
      <c r="H359" s="32">
        <v>0</v>
      </c>
      <c r="I359" s="32">
        <v>0</v>
      </c>
      <c r="J359" s="32">
        <v>60</v>
      </c>
      <c r="K359" s="32">
        <f t="shared" si="115"/>
        <v>60</v>
      </c>
    </row>
    <row r="360" spans="1:12" ht="23.45" customHeight="1" x14ac:dyDescent="0.2">
      <c r="A360" s="56" t="s">
        <v>4</v>
      </c>
      <c r="B360" s="13">
        <v>4070034</v>
      </c>
      <c r="C360" s="25">
        <v>3408</v>
      </c>
      <c r="D360" s="13" t="s">
        <v>5</v>
      </c>
      <c r="E360" s="13" t="s">
        <v>5</v>
      </c>
      <c r="F360" s="26" t="s">
        <v>186</v>
      </c>
      <c r="G360" s="15">
        <v>0</v>
      </c>
      <c r="H360" s="16">
        <v>0</v>
      </c>
      <c r="I360" s="16">
        <v>0</v>
      </c>
      <c r="J360" s="16">
        <f t="shared" si="113"/>
        <v>14</v>
      </c>
      <c r="K360" s="16">
        <f t="shared" si="115"/>
        <v>14</v>
      </c>
      <c r="L360" s="17" t="s">
        <v>192</v>
      </c>
    </row>
    <row r="361" spans="1:12" ht="13.9" customHeight="1" thickBot="1" x14ac:dyDescent="0.25">
      <c r="A361" s="57"/>
      <c r="B361" s="27"/>
      <c r="C361" s="28"/>
      <c r="D361" s="27">
        <v>3299</v>
      </c>
      <c r="E361" s="27">
        <v>5321</v>
      </c>
      <c r="F361" s="30" t="s">
        <v>31</v>
      </c>
      <c r="G361" s="31">
        <v>0</v>
      </c>
      <c r="H361" s="32">
        <v>0</v>
      </c>
      <c r="I361" s="32">
        <v>0</v>
      </c>
      <c r="J361" s="32">
        <v>14</v>
      </c>
      <c r="K361" s="32">
        <f t="shared" si="115"/>
        <v>14</v>
      </c>
    </row>
    <row r="362" spans="1:12" ht="25.15" customHeight="1" x14ac:dyDescent="0.2">
      <c r="A362" s="56" t="s">
        <v>4</v>
      </c>
      <c r="B362" s="13">
        <v>4070035</v>
      </c>
      <c r="C362" s="25">
        <v>3413</v>
      </c>
      <c r="D362" s="13" t="s">
        <v>5</v>
      </c>
      <c r="E362" s="13" t="s">
        <v>5</v>
      </c>
      <c r="F362" s="26" t="s">
        <v>187</v>
      </c>
      <c r="G362" s="15">
        <v>0</v>
      </c>
      <c r="H362" s="16">
        <v>0</v>
      </c>
      <c r="I362" s="16">
        <v>0</v>
      </c>
      <c r="J362" s="16">
        <f t="shared" si="113"/>
        <v>42</v>
      </c>
      <c r="K362" s="16">
        <f t="shared" si="115"/>
        <v>42</v>
      </c>
      <c r="L362" s="17" t="s">
        <v>192</v>
      </c>
    </row>
    <row r="363" spans="1:12" ht="13.9" customHeight="1" thickBot="1" x14ac:dyDescent="0.25">
      <c r="A363" s="57"/>
      <c r="B363" s="27"/>
      <c r="C363" s="28"/>
      <c r="D363" s="27">
        <v>3299</v>
      </c>
      <c r="E363" s="27">
        <v>5321</v>
      </c>
      <c r="F363" s="30" t="s">
        <v>31</v>
      </c>
      <c r="G363" s="31">
        <v>0</v>
      </c>
      <c r="H363" s="32">
        <v>0</v>
      </c>
      <c r="I363" s="32">
        <v>0</v>
      </c>
      <c r="J363" s="32">
        <v>42</v>
      </c>
      <c r="K363" s="32">
        <f t="shared" si="115"/>
        <v>42</v>
      </c>
    </row>
    <row r="364" spans="1:12" ht="22.9" customHeight="1" x14ac:dyDescent="0.2">
      <c r="A364" s="56" t="s">
        <v>4</v>
      </c>
      <c r="B364" s="13">
        <v>4070036</v>
      </c>
      <c r="C364" s="25">
        <v>2417</v>
      </c>
      <c r="D364" s="13" t="s">
        <v>5</v>
      </c>
      <c r="E364" s="13" t="s">
        <v>5</v>
      </c>
      <c r="F364" s="26" t="s">
        <v>188</v>
      </c>
      <c r="G364" s="15">
        <v>0</v>
      </c>
      <c r="H364" s="16">
        <v>0</v>
      </c>
      <c r="I364" s="16">
        <v>0</v>
      </c>
      <c r="J364" s="16">
        <f t="shared" si="113"/>
        <v>16.315000000000001</v>
      </c>
      <c r="K364" s="16">
        <f t="shared" si="115"/>
        <v>16.315000000000001</v>
      </c>
      <c r="L364" s="17" t="s">
        <v>192</v>
      </c>
    </row>
    <row r="365" spans="1:12" ht="13.9" customHeight="1" thickBot="1" x14ac:dyDescent="0.25">
      <c r="A365" s="57"/>
      <c r="B365" s="27"/>
      <c r="C365" s="28"/>
      <c r="D365" s="27">
        <v>3299</v>
      </c>
      <c r="E365" s="27">
        <v>5321</v>
      </c>
      <c r="F365" s="30" t="s">
        <v>31</v>
      </c>
      <c r="G365" s="31">
        <v>0</v>
      </c>
      <c r="H365" s="32">
        <v>0</v>
      </c>
      <c r="I365" s="32">
        <v>0</v>
      </c>
      <c r="J365" s="32">
        <v>16.315000000000001</v>
      </c>
      <c r="K365" s="32">
        <f t="shared" si="115"/>
        <v>16.315000000000001</v>
      </c>
    </row>
    <row r="366" spans="1:12" ht="13.5" thickBot="1" x14ac:dyDescent="0.25">
      <c r="A366" s="79" t="s">
        <v>4</v>
      </c>
      <c r="B366" s="142" t="s">
        <v>50</v>
      </c>
      <c r="C366" s="143"/>
      <c r="D366" s="143"/>
      <c r="E366" s="143"/>
      <c r="F366" s="143"/>
      <c r="G366" s="71">
        <v>20100</v>
      </c>
      <c r="H366" s="71">
        <v>7760.4413699999996</v>
      </c>
      <c r="I366" s="72">
        <v>36560.44137</v>
      </c>
      <c r="J366" s="72">
        <v>0</v>
      </c>
      <c r="K366" s="72">
        <f t="shared" ref="K366" si="116">+I366+J366</f>
        <v>36560.44137</v>
      </c>
    </row>
    <row r="368" spans="1:12" x14ac:dyDescent="0.2">
      <c r="I368" s="9"/>
    </row>
  </sheetData>
  <mergeCells count="13">
    <mergeCell ref="I1:L1"/>
    <mergeCell ref="B366:F366"/>
    <mergeCell ref="B9:C9"/>
    <mergeCell ref="B11:F11"/>
    <mergeCell ref="B12:E12"/>
    <mergeCell ref="B14:C14"/>
    <mergeCell ref="B237:E237"/>
    <mergeCell ref="B239:C239"/>
    <mergeCell ref="B292:E292"/>
    <mergeCell ref="B337:E337"/>
    <mergeCell ref="A2:K2"/>
    <mergeCell ref="A4:L4"/>
    <mergeCell ref="A6:L6"/>
  </mergeCells>
  <pageMargins left="0.70866141732283472" right="0.70866141732283472" top="0.78740157480314965" bottom="0.78740157480314965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31" workbookViewId="0">
      <selection activeCell="J34" sqref="J34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.7109375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.7109375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.7109375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.7109375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.7109375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.7109375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.7109375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.7109375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.7109375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.7109375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.7109375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.7109375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.7109375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.7109375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.7109375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.7109375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.7109375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.7109375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.7109375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.7109375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.7109375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.7109375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.7109375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.7109375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.7109375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.7109375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.7109375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.7109375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.7109375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.7109375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.7109375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.7109375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.7109375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.7109375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.7109375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.7109375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.7109375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.7109375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.7109375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.7109375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.7109375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.7109375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.7109375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.7109375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.7109375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.7109375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.7109375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.7109375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.7109375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.7109375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.7109375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.7109375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.7109375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.7109375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.7109375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.7109375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.7109375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.7109375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.7109375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.7109375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.7109375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.7109375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.7109375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.7109375" bestFit="1" customWidth="1"/>
    <col min="16133" max="16133" width="14.140625" customWidth="1"/>
    <col min="16138" max="16138" width="11.7109375" bestFit="1" customWidth="1"/>
  </cols>
  <sheetData>
    <row r="1" spans="1:10" x14ac:dyDescent="0.25">
      <c r="C1" s="161" t="s">
        <v>190</v>
      </c>
      <c r="D1" s="161"/>
      <c r="E1" s="161"/>
      <c r="F1" s="161"/>
    </row>
    <row r="2" spans="1:10" ht="15.75" thickBot="1" x14ac:dyDescent="0.3">
      <c r="A2" s="160" t="s">
        <v>209</v>
      </c>
      <c r="B2" s="160"/>
      <c r="C2" s="104"/>
      <c r="D2" s="104"/>
      <c r="E2" s="105" t="s">
        <v>210</v>
      </c>
    </row>
    <row r="3" spans="1:10" ht="24.75" thickBot="1" x14ac:dyDescent="0.3">
      <c r="A3" s="106" t="s">
        <v>211</v>
      </c>
      <c r="B3" s="107" t="s">
        <v>212</v>
      </c>
      <c r="C3" s="108" t="s">
        <v>213</v>
      </c>
      <c r="D3" s="108" t="s">
        <v>275</v>
      </c>
      <c r="E3" s="108" t="s">
        <v>214</v>
      </c>
    </row>
    <row r="4" spans="1:10" ht="15" customHeight="1" x14ac:dyDescent="0.25">
      <c r="A4" s="109" t="s">
        <v>215</v>
      </c>
      <c r="B4" s="110" t="s">
        <v>216</v>
      </c>
      <c r="C4" s="111">
        <f>C5+C6+C7</f>
        <v>3050982.68</v>
      </c>
      <c r="D4" s="111">
        <f>D5+D6+D7</f>
        <v>0</v>
      </c>
      <c r="E4" s="112">
        <f t="shared" ref="E4:E25" si="0">C4+D4</f>
        <v>3050982.68</v>
      </c>
    </row>
    <row r="5" spans="1:10" ht="15" customHeight="1" x14ac:dyDescent="0.25">
      <c r="A5" s="113" t="s">
        <v>217</v>
      </c>
      <c r="B5" s="114" t="s">
        <v>218</v>
      </c>
      <c r="C5" s="115">
        <v>2960700</v>
      </c>
      <c r="D5" s="116">
        <v>0</v>
      </c>
      <c r="E5" s="117">
        <f t="shared" si="0"/>
        <v>2960700</v>
      </c>
      <c r="J5" s="118"/>
    </row>
    <row r="6" spans="1:10" ht="15" customHeight="1" x14ac:dyDescent="0.25">
      <c r="A6" s="113" t="s">
        <v>219</v>
      </c>
      <c r="B6" s="114" t="s">
        <v>220</v>
      </c>
      <c r="C6" s="115">
        <v>90282.68</v>
      </c>
      <c r="D6" s="119">
        <v>0</v>
      </c>
      <c r="E6" s="117">
        <f t="shared" si="0"/>
        <v>90282.68</v>
      </c>
    </row>
    <row r="7" spans="1:10" ht="15" customHeight="1" x14ac:dyDescent="0.25">
      <c r="A7" s="113" t="s">
        <v>221</v>
      </c>
      <c r="B7" s="114" t="s">
        <v>222</v>
      </c>
      <c r="C7" s="115">
        <v>0</v>
      </c>
      <c r="D7" s="115">
        <v>0</v>
      </c>
      <c r="E7" s="117">
        <f t="shared" si="0"/>
        <v>0</v>
      </c>
    </row>
    <row r="8" spans="1:10" ht="15" customHeight="1" x14ac:dyDescent="0.25">
      <c r="A8" s="120" t="s">
        <v>223</v>
      </c>
      <c r="B8" s="114" t="s">
        <v>224</v>
      </c>
      <c r="C8" s="121">
        <f>C9+C15</f>
        <v>5392931.6900000013</v>
      </c>
      <c r="D8" s="121">
        <f>D9+D15</f>
        <v>0</v>
      </c>
      <c r="E8" s="122">
        <f t="shared" si="0"/>
        <v>5392931.6900000013</v>
      </c>
    </row>
    <row r="9" spans="1:10" ht="15" customHeight="1" x14ac:dyDescent="0.25">
      <c r="A9" s="113" t="s">
        <v>225</v>
      </c>
      <c r="B9" s="114" t="s">
        <v>226</v>
      </c>
      <c r="C9" s="115">
        <f>C10+C11+C13+C14+C12</f>
        <v>5390918.1500000013</v>
      </c>
      <c r="D9" s="115">
        <f>D10+D11+D13+D14</f>
        <v>0</v>
      </c>
      <c r="E9" s="123">
        <f t="shared" si="0"/>
        <v>5390918.1500000013</v>
      </c>
    </row>
    <row r="10" spans="1:10" ht="15" customHeight="1" x14ac:dyDescent="0.25">
      <c r="A10" s="113" t="s">
        <v>227</v>
      </c>
      <c r="B10" s="114" t="s">
        <v>228</v>
      </c>
      <c r="C10" s="115">
        <v>70970.2</v>
      </c>
      <c r="D10" s="115">
        <v>0</v>
      </c>
      <c r="E10" s="123">
        <f t="shared" si="0"/>
        <v>70970.2</v>
      </c>
    </row>
    <row r="11" spans="1:10" ht="15" customHeight="1" x14ac:dyDescent="0.25">
      <c r="A11" s="113" t="s">
        <v>229</v>
      </c>
      <c r="B11" s="114" t="s">
        <v>226</v>
      </c>
      <c r="C11" s="115">
        <v>5293184.6400000006</v>
      </c>
      <c r="D11" s="115">
        <v>0</v>
      </c>
      <c r="E11" s="123">
        <f t="shared" si="0"/>
        <v>5293184.6400000006</v>
      </c>
    </row>
    <row r="12" spans="1:10" ht="15" customHeight="1" x14ac:dyDescent="0.25">
      <c r="A12" s="113" t="s">
        <v>230</v>
      </c>
      <c r="B12" s="114">
        <v>4123</v>
      </c>
      <c r="C12" s="115">
        <v>0</v>
      </c>
      <c r="D12" s="115">
        <v>0</v>
      </c>
      <c r="E12" s="123">
        <f>SUM(C12:D12)</f>
        <v>0</v>
      </c>
    </row>
    <row r="13" spans="1:10" ht="15" customHeight="1" x14ac:dyDescent="0.25">
      <c r="A13" s="113" t="s">
        <v>231</v>
      </c>
      <c r="B13" s="114" t="s">
        <v>232</v>
      </c>
      <c r="C13" s="115">
        <v>410.19</v>
      </c>
      <c r="D13" s="115">
        <v>0</v>
      </c>
      <c r="E13" s="123">
        <f>SUM(C13:D13)</f>
        <v>410.19</v>
      </c>
    </row>
    <row r="14" spans="1:10" ht="15" customHeight="1" x14ac:dyDescent="0.25">
      <c r="A14" s="113" t="s">
        <v>233</v>
      </c>
      <c r="B14" s="114">
        <v>4121</v>
      </c>
      <c r="C14" s="115">
        <v>26353.119999999999</v>
      </c>
      <c r="D14" s="115">
        <v>0</v>
      </c>
      <c r="E14" s="123">
        <f>SUM(C14:D14)</f>
        <v>26353.119999999999</v>
      </c>
    </row>
    <row r="15" spans="1:10" ht="15" customHeight="1" x14ac:dyDescent="0.25">
      <c r="A15" s="113" t="s">
        <v>234</v>
      </c>
      <c r="B15" s="114" t="s">
        <v>235</v>
      </c>
      <c r="C15" s="115">
        <f>C16+C17+C18+C19</f>
        <v>2013.54</v>
      </c>
      <c r="D15" s="115">
        <f>D16+D18+D19</f>
        <v>0</v>
      </c>
      <c r="E15" s="123">
        <f t="shared" si="0"/>
        <v>2013.54</v>
      </c>
    </row>
    <row r="16" spans="1:10" ht="15" customHeight="1" x14ac:dyDescent="0.25">
      <c r="A16" s="113" t="s">
        <v>236</v>
      </c>
      <c r="B16" s="114" t="s">
        <v>237</v>
      </c>
      <c r="C16" s="115">
        <v>111.87</v>
      </c>
      <c r="D16" s="115">
        <v>0</v>
      </c>
      <c r="E16" s="123">
        <f t="shared" si="0"/>
        <v>111.87</v>
      </c>
    </row>
    <row r="17" spans="1:5" ht="15" customHeight="1" x14ac:dyDescent="0.25">
      <c r="A17" s="113" t="s">
        <v>238</v>
      </c>
      <c r="B17" s="114">
        <v>4223</v>
      </c>
      <c r="C17" s="115">
        <v>0</v>
      </c>
      <c r="D17" s="115">
        <v>0</v>
      </c>
      <c r="E17" s="123">
        <f>SUM(C17:D17)</f>
        <v>0</v>
      </c>
    </row>
    <row r="18" spans="1:5" ht="15" customHeight="1" x14ac:dyDescent="0.25">
      <c r="A18" s="113" t="s">
        <v>239</v>
      </c>
      <c r="B18" s="114" t="s">
        <v>240</v>
      </c>
      <c r="C18" s="115">
        <v>1901.67</v>
      </c>
      <c r="D18" s="115">
        <v>0</v>
      </c>
      <c r="E18" s="123">
        <f>SUM(C18:D18)</f>
        <v>1901.67</v>
      </c>
    </row>
    <row r="19" spans="1:5" ht="15" customHeight="1" x14ac:dyDescent="0.25">
      <c r="A19" s="113" t="s">
        <v>241</v>
      </c>
      <c r="B19" s="114">
        <v>4221</v>
      </c>
      <c r="C19" s="115">
        <v>0</v>
      </c>
      <c r="D19" s="115">
        <v>0</v>
      </c>
      <c r="E19" s="123">
        <f>SUM(C19:D19)</f>
        <v>0</v>
      </c>
    </row>
    <row r="20" spans="1:5" ht="15" customHeight="1" x14ac:dyDescent="0.25">
      <c r="A20" s="120" t="s">
        <v>242</v>
      </c>
      <c r="B20" s="124" t="s">
        <v>243</v>
      </c>
      <c r="C20" s="121">
        <f>C4+C8</f>
        <v>8443914.370000001</v>
      </c>
      <c r="D20" s="121">
        <f>D4+D8</f>
        <v>0</v>
      </c>
      <c r="E20" s="122">
        <f t="shared" si="0"/>
        <v>8443914.370000001</v>
      </c>
    </row>
    <row r="21" spans="1:5" ht="15" customHeight="1" x14ac:dyDescent="0.25">
      <c r="A21" s="120" t="s">
        <v>244</v>
      </c>
      <c r="B21" s="124" t="s">
        <v>245</v>
      </c>
      <c r="C21" s="121">
        <f>SUM(C22:C24)</f>
        <v>2001508.7400000002</v>
      </c>
      <c r="D21" s="121">
        <f>SUM(D22:D24)</f>
        <v>0</v>
      </c>
      <c r="E21" s="122">
        <f t="shared" si="0"/>
        <v>2001508.7400000002</v>
      </c>
    </row>
    <row r="22" spans="1:5" ht="15" customHeight="1" x14ac:dyDescent="0.25">
      <c r="A22" s="113" t="s">
        <v>246</v>
      </c>
      <c r="B22" s="114" t="s">
        <v>247</v>
      </c>
      <c r="C22" s="115">
        <v>111779.24</v>
      </c>
      <c r="D22" s="115">
        <v>0</v>
      </c>
      <c r="E22" s="123">
        <f t="shared" si="0"/>
        <v>111779.24</v>
      </c>
    </row>
    <row r="23" spans="1:5" ht="15" customHeight="1" x14ac:dyDescent="0.25">
      <c r="A23" s="113" t="s">
        <v>248</v>
      </c>
      <c r="B23" s="114">
        <v>8115</v>
      </c>
      <c r="C23" s="115">
        <v>1986604.5</v>
      </c>
      <c r="D23" s="115">
        <v>0</v>
      </c>
      <c r="E23" s="123">
        <f>SUM(C23:D23)</f>
        <v>1986604.5</v>
      </c>
    </row>
    <row r="24" spans="1:5" ht="15" customHeight="1" thickBot="1" x14ac:dyDescent="0.3">
      <c r="A24" s="125" t="s">
        <v>249</v>
      </c>
      <c r="B24" s="126">
        <v>-8124</v>
      </c>
      <c r="C24" s="127">
        <v>-96875</v>
      </c>
      <c r="D24" s="127">
        <v>0</v>
      </c>
      <c r="E24" s="128">
        <f>C24+D24</f>
        <v>-96875</v>
      </c>
    </row>
    <row r="25" spans="1:5" ht="15" customHeight="1" thickBot="1" x14ac:dyDescent="0.3">
      <c r="A25" s="129" t="s">
        <v>250</v>
      </c>
      <c r="B25" s="130"/>
      <c r="C25" s="131">
        <f>C4+C8+C21</f>
        <v>10445423.110000001</v>
      </c>
      <c r="D25" s="131">
        <f>D20+D21</f>
        <v>0</v>
      </c>
      <c r="E25" s="132">
        <f t="shared" si="0"/>
        <v>10445423.110000001</v>
      </c>
    </row>
    <row r="26" spans="1:5" ht="15.75" thickBot="1" x14ac:dyDescent="0.3">
      <c r="A26" s="160" t="s">
        <v>251</v>
      </c>
      <c r="B26" s="160"/>
      <c r="C26" s="133"/>
      <c r="D26" s="133"/>
      <c r="E26" s="134" t="s">
        <v>210</v>
      </c>
    </row>
    <row r="27" spans="1:5" ht="24.75" thickBot="1" x14ac:dyDescent="0.3">
      <c r="A27" s="106" t="s">
        <v>252</v>
      </c>
      <c r="B27" s="107" t="s">
        <v>3</v>
      </c>
      <c r="C27" s="108" t="s">
        <v>14</v>
      </c>
      <c r="D27" s="108" t="s">
        <v>275</v>
      </c>
      <c r="E27" s="108" t="s">
        <v>253</v>
      </c>
    </row>
    <row r="28" spans="1:5" ht="15" customHeight="1" x14ac:dyDescent="0.3">
      <c r="A28" s="135" t="s">
        <v>254</v>
      </c>
      <c r="B28" s="136" t="s">
        <v>255</v>
      </c>
      <c r="C28" s="119">
        <v>31838.7</v>
      </c>
      <c r="D28" s="119">
        <v>0</v>
      </c>
      <c r="E28" s="137">
        <f>C28+D28</f>
        <v>31838.7</v>
      </c>
    </row>
    <row r="29" spans="1:5" ht="15" customHeight="1" x14ac:dyDescent="0.25">
      <c r="A29" s="138" t="s">
        <v>256</v>
      </c>
      <c r="B29" s="114" t="s">
        <v>255</v>
      </c>
      <c r="C29" s="115">
        <v>294261.07</v>
      </c>
      <c r="D29" s="119">
        <v>0</v>
      </c>
      <c r="E29" s="137">
        <f t="shared" ref="E29:E44" si="1">C29+D29</f>
        <v>294261.07</v>
      </c>
    </row>
    <row r="30" spans="1:5" ht="15" customHeight="1" x14ac:dyDescent="0.25">
      <c r="A30" s="138" t="s">
        <v>257</v>
      </c>
      <c r="B30" s="114" t="s">
        <v>258</v>
      </c>
      <c r="C30" s="115">
        <v>190922.78</v>
      </c>
      <c r="D30" s="119">
        <v>0</v>
      </c>
      <c r="E30" s="137">
        <f>SUM(C30:D30)</f>
        <v>190922.78</v>
      </c>
    </row>
    <row r="31" spans="1:5" ht="15" customHeight="1" x14ac:dyDescent="0.25">
      <c r="A31" s="138" t="s">
        <v>259</v>
      </c>
      <c r="B31" s="114" t="s">
        <v>255</v>
      </c>
      <c r="C31" s="115">
        <v>1052060.3</v>
      </c>
      <c r="D31" s="119">
        <v>0</v>
      </c>
      <c r="E31" s="137">
        <f t="shared" si="1"/>
        <v>1052060.3</v>
      </c>
    </row>
    <row r="32" spans="1:5" ht="15" customHeight="1" x14ac:dyDescent="0.25">
      <c r="A32" s="138" t="s">
        <v>260</v>
      </c>
      <c r="B32" s="114" t="s">
        <v>255</v>
      </c>
      <c r="C32" s="115">
        <v>848632.12000000011</v>
      </c>
      <c r="D32" s="119">
        <v>0</v>
      </c>
      <c r="E32" s="137">
        <f t="shared" si="1"/>
        <v>848632.12000000011</v>
      </c>
    </row>
    <row r="33" spans="1:7" ht="15" customHeight="1" x14ac:dyDescent="0.25">
      <c r="A33" s="138" t="s">
        <v>261</v>
      </c>
      <c r="B33" s="114" t="s">
        <v>255</v>
      </c>
      <c r="C33" s="115">
        <v>4689272.87</v>
      </c>
      <c r="D33" s="119">
        <v>0</v>
      </c>
      <c r="E33" s="137">
        <f>C33+D33</f>
        <v>4689272.87</v>
      </c>
    </row>
    <row r="34" spans="1:7" ht="15" customHeight="1" x14ac:dyDescent="0.3">
      <c r="A34" s="138" t="s">
        <v>262</v>
      </c>
      <c r="B34" s="114" t="s">
        <v>258</v>
      </c>
      <c r="C34" s="115">
        <v>821242.94000000018</v>
      </c>
      <c r="D34" s="119">
        <v>0</v>
      </c>
      <c r="E34" s="137">
        <f t="shared" si="1"/>
        <v>821242.94000000018</v>
      </c>
    </row>
    <row r="35" spans="1:7" ht="15" customHeight="1" x14ac:dyDescent="0.25">
      <c r="A35" s="138" t="s">
        <v>263</v>
      </c>
      <c r="B35" s="114" t="s">
        <v>255</v>
      </c>
      <c r="C35" s="115">
        <v>169919</v>
      </c>
      <c r="D35" s="119">
        <v>0</v>
      </c>
      <c r="E35" s="137">
        <f t="shared" si="1"/>
        <v>169919</v>
      </c>
    </row>
    <row r="36" spans="1:7" ht="15" customHeight="1" x14ac:dyDescent="0.25">
      <c r="A36" s="138" t="s">
        <v>264</v>
      </c>
      <c r="B36" s="114" t="s">
        <v>258</v>
      </c>
      <c r="C36" s="115">
        <v>805889.05</v>
      </c>
      <c r="D36" s="119">
        <v>0</v>
      </c>
      <c r="E36" s="137">
        <f t="shared" si="1"/>
        <v>805889.05</v>
      </c>
    </row>
    <row r="37" spans="1:7" ht="15" customHeight="1" x14ac:dyDescent="0.25">
      <c r="A37" s="138" t="s">
        <v>265</v>
      </c>
      <c r="B37" s="114" t="s">
        <v>266</v>
      </c>
      <c r="C37" s="115">
        <v>0</v>
      </c>
      <c r="D37" s="119">
        <v>0</v>
      </c>
      <c r="E37" s="137">
        <f t="shared" si="1"/>
        <v>0</v>
      </c>
    </row>
    <row r="38" spans="1:7" ht="15" customHeight="1" x14ac:dyDescent="0.25">
      <c r="A38" s="138" t="s">
        <v>267</v>
      </c>
      <c r="B38" s="114" t="s">
        <v>258</v>
      </c>
      <c r="C38" s="115">
        <v>1241789.2200000002</v>
      </c>
      <c r="D38" s="119">
        <v>0</v>
      </c>
      <c r="E38" s="137">
        <f t="shared" si="1"/>
        <v>1241789.2200000002</v>
      </c>
    </row>
    <row r="39" spans="1:7" ht="15" customHeight="1" x14ac:dyDescent="0.25">
      <c r="A39" s="138" t="s">
        <v>268</v>
      </c>
      <c r="B39" s="114" t="s">
        <v>258</v>
      </c>
      <c r="C39" s="115">
        <v>15500</v>
      </c>
      <c r="D39" s="119">
        <v>0</v>
      </c>
      <c r="E39" s="137">
        <f t="shared" si="1"/>
        <v>15500</v>
      </c>
    </row>
    <row r="40" spans="1:7" ht="15" customHeight="1" x14ac:dyDescent="0.25">
      <c r="A40" s="138" t="s">
        <v>269</v>
      </c>
      <c r="B40" s="114" t="s">
        <v>255</v>
      </c>
      <c r="C40" s="115">
        <v>11008.82</v>
      </c>
      <c r="D40" s="119">
        <v>0</v>
      </c>
      <c r="E40" s="137">
        <f t="shared" si="1"/>
        <v>11008.82</v>
      </c>
    </row>
    <row r="41" spans="1:7" ht="15" customHeight="1" x14ac:dyDescent="0.25">
      <c r="A41" s="138" t="s">
        <v>270</v>
      </c>
      <c r="B41" s="114" t="s">
        <v>258</v>
      </c>
      <c r="C41" s="115">
        <v>166413.18</v>
      </c>
      <c r="D41" s="119">
        <v>0</v>
      </c>
      <c r="E41" s="137">
        <f>C41+D41</f>
        <v>166413.18</v>
      </c>
    </row>
    <row r="42" spans="1:7" ht="15" customHeight="1" x14ac:dyDescent="0.25">
      <c r="A42" s="138" t="s">
        <v>271</v>
      </c>
      <c r="B42" s="114" t="s">
        <v>258</v>
      </c>
      <c r="C42" s="115">
        <v>15293.36</v>
      </c>
      <c r="D42" s="119">
        <v>0</v>
      </c>
      <c r="E42" s="137">
        <f t="shared" si="1"/>
        <v>15293.36</v>
      </c>
    </row>
    <row r="43" spans="1:7" ht="15" customHeight="1" x14ac:dyDescent="0.3">
      <c r="A43" s="138" t="s">
        <v>272</v>
      </c>
      <c r="B43" s="114" t="s">
        <v>258</v>
      </c>
      <c r="C43" s="115">
        <v>86065.55</v>
      </c>
      <c r="D43" s="119">
        <v>0</v>
      </c>
      <c r="E43" s="137">
        <f t="shared" si="1"/>
        <v>86065.55</v>
      </c>
    </row>
    <row r="44" spans="1:7" ht="15" customHeight="1" thickBot="1" x14ac:dyDescent="0.3">
      <c r="A44" s="138" t="s">
        <v>273</v>
      </c>
      <c r="B44" s="114" t="s">
        <v>258</v>
      </c>
      <c r="C44" s="115">
        <v>5314.15</v>
      </c>
      <c r="D44" s="119">
        <v>0</v>
      </c>
      <c r="E44" s="137">
        <f t="shared" si="1"/>
        <v>5314.15</v>
      </c>
    </row>
    <row r="45" spans="1:7" ht="15" customHeight="1" thickBot="1" x14ac:dyDescent="0.3">
      <c r="A45" s="139" t="s">
        <v>274</v>
      </c>
      <c r="B45" s="130"/>
      <c r="C45" s="131">
        <f>C28+C29+C31+C32+C33+C34+C35+C36+C37+C38+C39+C40+C41+C42+C43+C44+C30</f>
        <v>10445423.110000001</v>
      </c>
      <c r="D45" s="131">
        <f>SUM(D28:D44)</f>
        <v>0</v>
      </c>
      <c r="E45" s="132">
        <f>SUM(E28:E44)</f>
        <v>10445423.110000001</v>
      </c>
      <c r="G45" s="118"/>
    </row>
    <row r="46" spans="1:7" ht="14.45" x14ac:dyDescent="0.3">
      <c r="C46" s="118"/>
      <c r="E46" s="118"/>
    </row>
    <row r="47" spans="1:7" ht="14.45" x14ac:dyDescent="0.3">
      <c r="C47" s="118"/>
    </row>
    <row r="48" spans="1:7" ht="14.45" x14ac:dyDescent="0.3">
      <c r="C48" s="118"/>
    </row>
  </sheetData>
  <mergeCells count="3">
    <mergeCell ref="A2:B2"/>
    <mergeCell ref="A26:B26"/>
    <mergeCell ref="C1:F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926 04</vt:lpstr>
      <vt:lpstr>Bilance P a V</vt:lpstr>
      <vt:lpstr>'926 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Trpkosova Eva</cp:lastModifiedBy>
  <cp:lastPrinted>2018-04-18T10:40:25Z</cp:lastPrinted>
  <dcterms:created xsi:type="dcterms:W3CDTF">2017-11-29T07:03:19Z</dcterms:created>
  <dcterms:modified xsi:type="dcterms:W3CDTF">2018-05-14T10:18:14Z</dcterms:modified>
</cp:coreProperties>
</file>