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6 06" sheetId="1" r:id="rId1"/>
  </sheets>
  <definedNames>
    <definedName name="_xlnm.Print_Titles" localSheetId="0">'926 06'!$7:$8</definedName>
  </definedNames>
  <calcPr fullCalcOnLoad="1"/>
</workbook>
</file>

<file path=xl/sharedStrings.xml><?xml version="1.0" encoding="utf-8"?>
<sst xmlns="http://schemas.openxmlformats.org/spreadsheetml/2006/main" count="254" uniqueCount="104">
  <si>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</si>
  <si>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</si>
  <si>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</si>
  <si>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</si>
  <si>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</si>
  <si>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</si>
  <si>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</si>
  <si>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</si>
  <si>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tis. Kč</t>
  </si>
  <si>
    <t>kap.</t>
  </si>
  <si>
    <t>K A P I T Á L O V É  V Ý D A J E</t>
  </si>
  <si>
    <t>nespecifikované rezervy</t>
  </si>
  <si>
    <t>Odbor dopravy</t>
  </si>
  <si>
    <t>Kapitola 926 06 - Dotační fond</t>
  </si>
  <si>
    <t>Program 6.</t>
  </si>
  <si>
    <t>Program resortu dopravy</t>
  </si>
  <si>
    <t>Podpora rozvoje cyklistické dopravy</t>
  </si>
  <si>
    <t>60100000000</t>
  </si>
  <si>
    <t>60200000000</t>
  </si>
  <si>
    <t>Podpora zvýšení bezpečnosti provozu na pozemních komunikacích</t>
  </si>
  <si>
    <t>Podpora projektové činnosti</t>
  </si>
  <si>
    <t>60300000000</t>
  </si>
  <si>
    <t>Výchova a vzdělávací programy</t>
  </si>
  <si>
    <t>60400000000</t>
  </si>
  <si>
    <t>SR 2018</t>
  </si>
  <si>
    <t>UR I 2018</t>
  </si>
  <si>
    <t>UR II 2018</t>
  </si>
  <si>
    <t>Program 6.1.</t>
  </si>
  <si>
    <t>Program 6.2.</t>
  </si>
  <si>
    <t>Program 6.3.</t>
  </si>
  <si>
    <t>Program 6.4.</t>
  </si>
  <si>
    <t>Změna rozpočtu - rozpočtové opatření č. 154/18</t>
  </si>
  <si>
    <t>3.změna-RO č. 154/18</t>
  </si>
  <si>
    <t>60100104101</t>
  </si>
  <si>
    <t>Údržba cyklostezky Varhany</t>
  </si>
  <si>
    <t>ostatní neinvestiční transfery veřejným rozpočtům územní úrovně</t>
  </si>
  <si>
    <t>60100124007</t>
  </si>
  <si>
    <t>Cyklostezka - Zámecký most - Srní Potok</t>
  </si>
  <si>
    <t>investiční transfery obcím</t>
  </si>
  <si>
    <t>60100142011</t>
  </si>
  <si>
    <t>Cyklostezka "Paradise"- Bílý Kostel nad Nisou</t>
  </si>
  <si>
    <t>60100154034</t>
  </si>
  <si>
    <t>Magistrála Ploučnice - úsek Noviny Pod Ralskem</t>
  </si>
  <si>
    <t>60100175048</t>
  </si>
  <si>
    <t>Oprava místní komunikace - část Greenway Jizera</t>
  </si>
  <si>
    <t>neinvestiční transfery obcím</t>
  </si>
  <si>
    <t>60100184101</t>
  </si>
  <si>
    <t>Oprava trasy cyklostezky Varhany</t>
  </si>
  <si>
    <t>60300162001</t>
  </si>
  <si>
    <t>Odra Nisa Cyklostezka Košické- Pošt.nám. - PD</t>
  </si>
  <si>
    <t>60300260000</t>
  </si>
  <si>
    <t>Cyklostezka svaté Zdislavy II. a III. etapa Jitrava - Jablonné v P.</t>
  </si>
  <si>
    <t>ostatní investiční transfery neziskovým a podobným organizacím</t>
  </si>
  <si>
    <t>60300292109</t>
  </si>
  <si>
    <t>Zpracování Studie udržitelnosti přinese koncepční rozvoj Singltreku na české i polské straně</t>
  </si>
  <si>
    <t>60300305006</t>
  </si>
  <si>
    <t>Rozšíření bikeparku Rokytnice nad Jizerou</t>
  </si>
  <si>
    <t>60300312043</t>
  </si>
  <si>
    <t>Zpracování DSP cyklostezky podél komunikace 610 Příšovice - Přepeře</t>
  </si>
  <si>
    <t>60300320000</t>
  </si>
  <si>
    <t xml:space="preserve">Cyklostezka svaté Zdislavy I. etapa Bílý Kostel </t>
  </si>
  <si>
    <t>60300334034</t>
  </si>
  <si>
    <t>Magistrála Ploučnice - úsek Noviny pod Ralskem</t>
  </si>
  <si>
    <t>60300354030</t>
  </si>
  <si>
    <t>Cyklostezka Kunratice u Cvikova - Cvikov I. etapa, Cyklostezka svaté Zdislavy</t>
  </si>
  <si>
    <t>60300364007</t>
  </si>
  <si>
    <t>Cyklostezka Mimoň, Potoční ulice - Ploužnice</t>
  </si>
  <si>
    <t>60300375029</t>
  </si>
  <si>
    <t>Cyklostezka Oleška</t>
  </si>
  <si>
    <t>60300394009</t>
  </si>
  <si>
    <t>Klidová zóna ve Stráži pod Ralskem - Pláž - projekt ke stavebnímu povolení</t>
  </si>
  <si>
    <t>60300405001</t>
  </si>
  <si>
    <t>Greenway Jizera</t>
  </si>
  <si>
    <t>60300412003</t>
  </si>
  <si>
    <t>Stezka pro cyklisty a chodce podél ul. Bělíkova - ul. Zámecká, Frýdlant</t>
  </si>
  <si>
    <t>60300434008</t>
  </si>
  <si>
    <t>Lípa - Bor na kole</t>
  </si>
  <si>
    <t>60100194101</t>
  </si>
  <si>
    <t>Oprava a údržba cyklostezky Varhany</t>
  </si>
  <si>
    <t>60100203001</t>
  </si>
  <si>
    <t>60100213030</t>
  </si>
  <si>
    <t>60100225006</t>
  </si>
  <si>
    <t>60100235001</t>
  </si>
  <si>
    <t>Z údolí Jizery do údolí Bobru II (Greenway Jizera)</t>
  </si>
  <si>
    <t>60300442108</t>
  </si>
  <si>
    <t>60300453007</t>
  </si>
  <si>
    <t>60300465001</t>
  </si>
  <si>
    <t>60300473022</t>
  </si>
  <si>
    <t>60300483003</t>
  </si>
  <si>
    <t>60300492005</t>
  </si>
  <si>
    <t>60300504044</t>
  </si>
  <si>
    <t>ostatní investiční transfery veřejným rozpočtům územní úrovně</t>
  </si>
  <si>
    <t>60300512010</t>
  </si>
  <si>
    <t>DUR Heřmanička</t>
  </si>
  <si>
    <t>Cyklotrasa „Kolem kolem Jizerek“, ul. Za Říčkou</t>
  </si>
  <si>
    <t>Kritické úseky cyklotrasy Odra-Nisa v obci Rádlo</t>
  </si>
  <si>
    <t>Stezka pro nemotorovou dopravu - Lučany n.N.</t>
  </si>
  <si>
    <t>Greenway Jizera - IV. úsek (Semily - Benešov)</t>
  </si>
  <si>
    <t>Přestavba lávky přes Jizeru - Greenway Jizera</t>
  </si>
  <si>
    <t>Greenway Jizera - přechod Jizery v Železném Brodě</t>
  </si>
  <si>
    <t>Stezka pro nemotorovou dopravu Rychnov-Kokonín</t>
  </si>
  <si>
    <t>Cyklostezka podél III/2628, Skalice u ČL-Manušice</t>
  </si>
  <si>
    <t>Cyklostezka podél II/278 v katastru obce Bílá</t>
  </si>
  <si>
    <t>Cyklostezka podél II/278 v městě Hodkovice n.M.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</si>
</sst>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5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1" xfId="50" applyNumberFormat="1" applyFont="1" applyFill="1" applyBorder="1" applyAlignment="1">
      <alignment vertical="center"/>
      <protection/>
    </xf>
    <xf numFmtId="1" fontId="4" fillId="0" borderId="12" xfId="50" applyNumberFormat="1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52" applyFont="1" applyBorder="1" applyAlignment="1">
      <alignment horizontal="center" vertical="center"/>
      <protection/>
    </xf>
    <xf numFmtId="0" fontId="4" fillId="4" borderId="15" xfId="50" applyFont="1" applyFill="1" applyBorder="1" applyAlignment="1">
      <alignment vertical="center" wrapText="1"/>
      <protection/>
    </xf>
    <xf numFmtId="0" fontId="4" fillId="4" borderId="16" xfId="50" applyFont="1" applyFill="1" applyBorder="1" applyAlignment="1">
      <alignment vertical="center" wrapText="1"/>
      <protection/>
    </xf>
    <xf numFmtId="4" fontId="4" fillId="4" borderId="17" xfId="35" applyNumberFormat="1" applyFont="1" applyFill="1" applyBorder="1" applyAlignment="1">
      <alignment horizontal="right" vertical="center"/>
    </xf>
    <xf numFmtId="4" fontId="4" fillId="4" borderId="14" xfId="35" applyNumberFormat="1" applyFont="1" applyFill="1" applyBorder="1" applyAlignment="1">
      <alignment horizontal="right" vertical="center"/>
    </xf>
    <xf numFmtId="0" fontId="4" fillId="17" borderId="12" xfId="50" applyFont="1" applyFill="1" applyBorder="1" applyAlignment="1">
      <alignment horizontal="center" vertical="center"/>
      <protection/>
    </xf>
    <xf numFmtId="0" fontId="4" fillId="17" borderId="16" xfId="50" applyFont="1" applyFill="1" applyBorder="1" applyAlignment="1">
      <alignment horizontal="left" vertical="center" wrapText="1"/>
      <protection/>
    </xf>
    <xf numFmtId="2" fontId="4" fillId="0" borderId="18" xfId="50" applyNumberFormat="1" applyFont="1" applyFill="1" applyBorder="1" applyAlignment="1">
      <alignment horizontal="center" vertical="center" wrapText="1"/>
      <protection/>
    </xf>
    <xf numFmtId="1" fontId="4" fillId="0" borderId="19" xfId="50" applyNumberFormat="1" applyFont="1" applyFill="1" applyBorder="1" applyAlignment="1">
      <alignment horizontal="center" vertical="center" wrapText="1"/>
      <protection/>
    </xf>
    <xf numFmtId="1" fontId="4" fillId="0" borderId="20" xfId="50" applyNumberFormat="1" applyFont="1" applyFill="1" applyBorder="1" applyAlignment="1">
      <alignment horizontal="center" vertical="center" wrapText="1"/>
      <protection/>
    </xf>
    <xf numFmtId="2" fontId="4" fillId="0" borderId="20" xfId="50" applyNumberFormat="1" applyFont="1" applyFill="1" applyBorder="1" applyAlignment="1">
      <alignment vertical="center" wrapText="1"/>
      <protection/>
    </xf>
    <xf numFmtId="4" fontId="4" fillId="0" borderId="21" xfId="50" applyNumberFormat="1" applyFont="1" applyFill="1" applyBorder="1" applyAlignment="1">
      <alignment vertical="center"/>
      <protection/>
    </xf>
    <xf numFmtId="4" fontId="4" fillId="0" borderId="22" xfId="50" applyNumberFormat="1" applyFont="1" applyFill="1" applyBorder="1" applyAlignment="1">
      <alignment vertical="center"/>
      <protection/>
    </xf>
    <xf numFmtId="2" fontId="1" fillId="0" borderId="23" xfId="50" applyNumberFormat="1" applyFont="1" applyFill="1" applyBorder="1" applyAlignment="1">
      <alignment horizontal="center" vertical="center"/>
      <protection/>
    </xf>
    <xf numFmtId="1" fontId="1" fillId="0" borderId="24" xfId="50" applyNumberFormat="1" applyFont="1" applyFill="1" applyBorder="1" applyAlignment="1">
      <alignment horizontal="center" vertical="center"/>
      <protection/>
    </xf>
    <xf numFmtId="1" fontId="1" fillId="0" borderId="25" xfId="50" applyNumberFormat="1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left" vertical="center"/>
      <protection/>
    </xf>
    <xf numFmtId="4" fontId="1" fillId="0" borderId="27" xfId="50" applyNumberFormat="1" applyFont="1" applyFill="1" applyBorder="1" applyAlignment="1">
      <alignment vertical="center"/>
      <protection/>
    </xf>
    <xf numFmtId="4" fontId="1" fillId="0" borderId="28" xfId="50" applyNumberFormat="1" applyFont="1" applyFill="1" applyBorder="1" applyAlignment="1">
      <alignment vertical="center"/>
      <protection/>
    </xf>
    <xf numFmtId="2" fontId="4" fillId="17" borderId="14" xfId="50" applyNumberFormat="1" applyFont="1" applyFill="1" applyBorder="1" applyAlignment="1">
      <alignment vertical="center"/>
      <protection/>
    </xf>
    <xf numFmtId="4" fontId="4" fillId="17" borderId="14" xfId="50" applyNumberFormat="1" applyFont="1" applyFill="1" applyBorder="1" applyAlignment="1">
      <alignment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29" xfId="50" applyNumberFormat="1" applyFont="1" applyFill="1" applyBorder="1" applyAlignment="1">
      <alignment vertical="center"/>
      <protection/>
    </xf>
    <xf numFmtId="49" fontId="4" fillId="0" borderId="19" xfId="50" applyNumberFormat="1" applyFont="1" applyFill="1" applyBorder="1" applyAlignment="1">
      <alignment horizontal="center" vertical="center"/>
      <protection/>
    </xf>
    <xf numFmtId="2" fontId="1" fillId="0" borderId="26" xfId="50" applyNumberFormat="1" applyFont="1" applyFill="1" applyBorder="1" applyAlignment="1">
      <alignment horizontal="center" vertical="center"/>
      <protection/>
    </xf>
    <xf numFmtId="171" fontId="1" fillId="0" borderId="28" xfId="50" applyNumberFormat="1" applyFont="1" applyFill="1" applyBorder="1" applyAlignment="1">
      <alignment vertical="center"/>
      <protection/>
    </xf>
    <xf numFmtId="171" fontId="4" fillId="17" borderId="14" xfId="50" applyNumberFormat="1" applyFont="1" applyFill="1" applyBorder="1" applyAlignment="1">
      <alignment vertical="center"/>
      <protection/>
    </xf>
    <xf numFmtId="171" fontId="4" fillId="0" borderId="22" xfId="50" applyNumberFormat="1" applyFont="1" applyFill="1" applyBorder="1" applyAlignment="1">
      <alignment vertical="center"/>
      <protection/>
    </xf>
    <xf numFmtId="2" fontId="4" fillId="0" borderId="18" xfId="51" applyNumberFormat="1" applyFont="1" applyFill="1" applyBorder="1" applyAlignment="1">
      <alignment horizontal="center" vertical="center" wrapText="1"/>
      <protection/>
    </xf>
    <xf numFmtId="49" fontId="4" fillId="0" borderId="19" xfId="51" applyNumberFormat="1" applyFont="1" applyFill="1" applyBorder="1" applyAlignment="1">
      <alignment horizontal="center" vertical="center"/>
      <protection/>
    </xf>
    <xf numFmtId="1" fontId="4" fillId="0" borderId="19" xfId="51" applyNumberFormat="1" applyFont="1" applyFill="1" applyBorder="1" applyAlignment="1">
      <alignment horizontal="center" vertical="center" wrapText="1"/>
      <protection/>
    </xf>
    <xf numFmtId="1" fontId="4" fillId="0" borderId="20" xfId="51" applyNumberFormat="1" applyFont="1" applyFill="1" applyBorder="1" applyAlignment="1">
      <alignment horizontal="center" vertical="center" wrapText="1"/>
      <protection/>
    </xf>
    <xf numFmtId="2" fontId="4" fillId="0" borderId="20" xfId="51" applyNumberFormat="1" applyFont="1" applyFill="1" applyBorder="1" applyAlignment="1">
      <alignment vertical="center" wrapText="1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22" xfId="51" applyNumberFormat="1" applyFont="1" applyFill="1" applyBorder="1" applyAlignment="1">
      <alignment vertical="center"/>
      <protection/>
    </xf>
    <xf numFmtId="2" fontId="1" fillId="0" borderId="23" xfId="51" applyNumberFormat="1" applyFont="1" applyFill="1" applyBorder="1" applyAlignment="1">
      <alignment horizontal="center" vertical="center"/>
      <protection/>
    </xf>
    <xf numFmtId="2" fontId="1" fillId="0" borderId="26" xfId="51" applyNumberFormat="1" applyFont="1" applyFill="1" applyBorder="1" applyAlignment="1">
      <alignment horizontal="center" vertical="center"/>
      <protection/>
    </xf>
    <xf numFmtId="1" fontId="1" fillId="0" borderId="24" xfId="51" applyNumberFormat="1" applyFont="1" applyFill="1" applyBorder="1" applyAlignment="1">
      <alignment horizontal="center" vertical="center"/>
      <protection/>
    </xf>
    <xf numFmtId="1" fontId="1" fillId="0" borderId="25" xfId="51" applyNumberFormat="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left" vertical="center"/>
      <protection/>
    </xf>
    <xf numFmtId="4" fontId="1" fillId="0" borderId="28" xfId="51" applyNumberFormat="1" applyFont="1" applyFill="1" applyBorder="1" applyAlignment="1">
      <alignment vertical="center"/>
      <protection/>
    </xf>
    <xf numFmtId="2" fontId="1" fillId="0" borderId="26" xfId="51" applyNumberFormat="1" applyFont="1" applyFill="1" applyBorder="1" applyAlignment="1">
      <alignment horizontal="left" vertical="center"/>
      <protection/>
    </xf>
    <xf numFmtId="2" fontId="1" fillId="0" borderId="30" xfId="51" applyNumberFormat="1" applyFont="1" applyFill="1" applyBorder="1" applyAlignment="1">
      <alignment horizontal="center" vertical="center"/>
      <protection/>
    </xf>
    <xf numFmtId="1" fontId="1" fillId="0" borderId="31" xfId="51" applyNumberFormat="1" applyFont="1" applyFill="1" applyBorder="1" applyAlignment="1">
      <alignment horizontal="center" vertical="center"/>
      <protection/>
    </xf>
    <xf numFmtId="1" fontId="1" fillId="0" borderId="26" xfId="51" applyNumberFormat="1" applyFont="1" applyFill="1" applyBorder="1" applyAlignment="1">
      <alignment horizontal="center" vertical="center"/>
      <protection/>
    </xf>
    <xf numFmtId="4" fontId="1" fillId="0" borderId="29" xfId="51" applyNumberFormat="1" applyFont="1" applyFill="1" applyBorder="1" applyAlignment="1">
      <alignment vertical="center"/>
      <protection/>
    </xf>
    <xf numFmtId="171" fontId="4" fillId="4" borderId="12" xfId="35" applyNumberFormat="1" applyFont="1" applyFill="1" applyBorder="1" applyAlignment="1">
      <alignment horizontal="right" vertical="center"/>
    </xf>
    <xf numFmtId="2" fontId="1" fillId="0" borderId="25" xfId="51" applyNumberFormat="1" applyFont="1" applyFill="1" applyBorder="1" applyAlignment="1">
      <alignment horizontal="center" vertical="center"/>
      <protection/>
    </xf>
    <xf numFmtId="171" fontId="1" fillId="0" borderId="13" xfId="5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" fontId="1" fillId="0" borderId="13" xfId="51" applyNumberFormat="1" applyFont="1" applyFill="1" applyBorder="1" applyAlignment="1">
      <alignment vertical="center"/>
      <protection/>
    </xf>
    <xf numFmtId="2" fontId="4" fillId="0" borderId="32" xfId="51" applyNumberFormat="1" applyFont="1" applyFill="1" applyBorder="1" applyAlignment="1">
      <alignment horizontal="center" vertical="center" wrapText="1"/>
      <protection/>
    </xf>
    <xf numFmtId="49" fontId="4" fillId="0" borderId="33" xfId="51" applyNumberFormat="1" applyFont="1" applyFill="1" applyBorder="1" applyAlignment="1">
      <alignment horizontal="center" vertical="center"/>
      <protection/>
    </xf>
    <xf numFmtId="1" fontId="1" fillId="0" borderId="34" xfId="51" applyNumberFormat="1" applyFont="1" applyFill="1" applyBorder="1" applyAlignment="1">
      <alignment horizontal="center" vertical="center" wrapText="1"/>
      <protection/>
    </xf>
    <xf numFmtId="1" fontId="1" fillId="0" borderId="33" xfId="51" applyNumberFormat="1" applyFont="1" applyFill="1" applyBorder="1" applyAlignment="1">
      <alignment horizontal="center" vertical="center"/>
      <protection/>
    </xf>
    <xf numFmtId="0" fontId="1" fillId="0" borderId="33" xfId="51" applyFont="1" applyFill="1" applyBorder="1" applyAlignment="1">
      <alignment horizontal="left" vertical="center"/>
      <protection/>
    </xf>
    <xf numFmtId="4" fontId="1" fillId="0" borderId="35" xfId="51" applyNumberFormat="1" applyFont="1" applyFill="1" applyBorder="1" applyAlignment="1">
      <alignment vertical="center"/>
      <protection/>
    </xf>
    <xf numFmtId="4" fontId="1" fillId="0" borderId="36" xfId="51" applyNumberFormat="1" applyFont="1" applyFill="1" applyBorder="1" applyAlignment="1">
      <alignment vertical="center"/>
      <protection/>
    </xf>
    <xf numFmtId="171" fontId="1" fillId="0" borderId="36" xfId="50" applyNumberFormat="1" applyFont="1" applyFill="1" applyBorder="1" applyAlignment="1">
      <alignment vertical="center"/>
      <protection/>
    </xf>
    <xf numFmtId="4" fontId="1" fillId="0" borderId="35" xfId="50" applyNumberFormat="1" applyFont="1" applyFill="1" applyBorder="1" applyAlignment="1">
      <alignment vertical="center"/>
      <protection/>
    </xf>
    <xf numFmtId="171" fontId="4" fillId="0" borderId="11" xfId="51" applyNumberFormat="1" applyFont="1" applyFill="1" applyBorder="1" applyAlignment="1">
      <alignment vertical="center"/>
      <protection/>
    </xf>
    <xf numFmtId="49" fontId="4" fillId="17" borderId="16" xfId="50" applyNumberFormat="1" applyFont="1" applyFill="1" applyBorder="1" applyAlignment="1">
      <alignment horizontal="left" vertical="center"/>
      <protection/>
    </xf>
    <xf numFmtId="49" fontId="4" fillId="17" borderId="17" xfId="50" applyNumberFormat="1" applyFont="1" applyFill="1" applyBorder="1" applyAlignment="1">
      <alignment horizontal="left" vertical="center"/>
      <protection/>
    </xf>
    <xf numFmtId="49" fontId="4" fillId="17" borderId="37" xfId="50" applyNumberFormat="1" applyFont="1" applyFill="1" applyBorder="1" applyAlignment="1">
      <alignment horizontal="left"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2" fontId="4" fillId="0" borderId="39" xfId="50" applyNumberFormat="1" applyFont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0" fontId="1" fillId="0" borderId="38" xfId="50" applyFont="1" applyFill="1" applyBorder="1" applyAlignment="1">
      <alignment horizontal="center" vertical="center" textRotation="90" wrapText="1"/>
      <protection/>
    </xf>
    <xf numFmtId="0" fontId="1" fillId="0" borderId="41" xfId="50" applyFont="1" applyFill="1" applyBorder="1" applyAlignment="1">
      <alignment horizontal="center" vertical="center" textRotation="90" wrapText="1"/>
      <protection/>
    </xf>
    <xf numFmtId="0" fontId="1" fillId="0" borderId="29" xfId="50" applyFont="1" applyFill="1" applyBorder="1" applyAlignment="1">
      <alignment horizontal="center" vertical="center" textRotation="90" wrapText="1"/>
      <protection/>
    </xf>
    <xf numFmtId="49" fontId="4" fillId="4" borderId="16" xfId="50" applyNumberFormat="1" applyFont="1" applyFill="1" applyBorder="1" applyAlignment="1">
      <alignment horizontal="left" vertical="center"/>
      <protection/>
    </xf>
    <xf numFmtId="49" fontId="4" fillId="4" borderId="17" xfId="50" applyNumberFormat="1" applyFont="1" applyFill="1" applyBorder="1" applyAlignment="1">
      <alignment horizontal="left" vertical="center"/>
      <protection/>
    </xf>
    <xf numFmtId="2" fontId="4" fillId="0" borderId="42" xfId="50" applyNumberFormat="1" applyFont="1" applyBorder="1" applyAlignment="1">
      <alignment horizontal="center" vertical="center"/>
      <protection/>
    </xf>
    <xf numFmtId="2" fontId="4" fillId="0" borderId="24" xfId="50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43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45" xfId="49" applyFont="1" applyFill="1" applyBorder="1" applyAlignment="1">
      <alignment horizontal="center" vertical="center"/>
      <protection/>
    </xf>
    <xf numFmtId="2" fontId="4" fillId="0" borderId="46" xfId="50" applyNumberFormat="1" applyFont="1" applyBorder="1" applyAlignment="1">
      <alignment horizontal="center" vertical="center"/>
      <protection/>
    </xf>
    <xf numFmtId="2" fontId="4" fillId="0" borderId="25" xfId="50" applyNumberFormat="1" applyFont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Rozpis výdajů 03 bez PO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88"/>
  <sheetViews>
    <sheetView tabSelected="1" zoomScalePageLayoutView="0" workbookViewId="0" topLeftCell="A1">
      <selection activeCell="F64" sqref="F64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7109375" style="2" customWidth="1"/>
    <col min="7" max="7" width="8.421875" style="2" customWidth="1"/>
    <col min="8" max="8" width="8.140625" style="2" customWidth="1"/>
    <col min="9" max="9" width="9.7109375" style="2" customWidth="1"/>
    <col min="10" max="16384" width="9.140625" style="2" customWidth="1"/>
  </cols>
  <sheetData>
    <row r="1" spans="1:10" ht="17.25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</row>
    <row r="2" ht="11.25" customHeight="1"/>
    <row r="3" spans="1:10" ht="15">
      <c r="A3" s="87" t="s">
        <v>13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1.25" customHeight="1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5">
      <c r="A5" s="88" t="s">
        <v>12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" customHeight="1" thickBot="1">
      <c r="A6" s="5"/>
      <c r="B6" s="5"/>
      <c r="C6" s="5"/>
      <c r="D6" s="5"/>
      <c r="E6" s="5"/>
      <c r="F6" s="5"/>
      <c r="G6" s="5"/>
      <c r="H6" s="5"/>
      <c r="I6" s="5"/>
      <c r="J6" s="6" t="s">
        <v>8</v>
      </c>
    </row>
    <row r="7" spans="1:10" ht="12.75" customHeight="1" thickBot="1">
      <c r="A7" s="76" t="s">
        <v>9</v>
      </c>
      <c r="B7" s="76" t="s">
        <v>1</v>
      </c>
      <c r="C7" s="84" t="s">
        <v>3</v>
      </c>
      <c r="D7" s="84" t="s">
        <v>4</v>
      </c>
      <c r="E7" s="84" t="s">
        <v>5</v>
      </c>
      <c r="F7" s="93" t="s">
        <v>10</v>
      </c>
      <c r="G7" s="74" t="s">
        <v>24</v>
      </c>
      <c r="H7" s="89" t="s">
        <v>25</v>
      </c>
      <c r="I7" s="91" t="s">
        <v>32</v>
      </c>
      <c r="J7" s="92"/>
    </row>
    <row r="8" spans="1:10" ht="12.75" customHeight="1" thickBot="1">
      <c r="A8" s="77"/>
      <c r="B8" s="78"/>
      <c r="C8" s="85"/>
      <c r="D8" s="85"/>
      <c r="E8" s="85"/>
      <c r="F8" s="94"/>
      <c r="G8" s="75"/>
      <c r="H8" s="90"/>
      <c r="I8" s="9" t="s">
        <v>6</v>
      </c>
      <c r="J8" s="10" t="s">
        <v>26</v>
      </c>
    </row>
    <row r="9" spans="1:10" ht="12.75" customHeight="1" thickBot="1">
      <c r="A9" s="8">
        <v>926</v>
      </c>
      <c r="B9" s="11" t="s">
        <v>2</v>
      </c>
      <c r="C9" s="82" t="s">
        <v>14</v>
      </c>
      <c r="D9" s="83"/>
      <c r="E9" s="83"/>
      <c r="F9" s="12" t="s">
        <v>15</v>
      </c>
      <c r="G9" s="14">
        <f>G10+G36+G39+G86</f>
        <v>7000</v>
      </c>
      <c r="H9" s="13">
        <f>H10+H36+H39+H86</f>
        <v>16868.17631</v>
      </c>
      <c r="I9" s="56">
        <f>I10+I36+I39+I86</f>
        <v>-3.410605131648481E-13</v>
      </c>
      <c r="J9" s="14">
        <f>J10+J36+J39+J86</f>
        <v>16868.17631</v>
      </c>
    </row>
    <row r="10" spans="1:10" ht="12.75" customHeight="1" thickBot="1">
      <c r="A10" s="79" t="s">
        <v>7</v>
      </c>
      <c r="B10" s="15" t="s">
        <v>2</v>
      </c>
      <c r="C10" s="71" t="s">
        <v>27</v>
      </c>
      <c r="D10" s="72"/>
      <c r="E10" s="73"/>
      <c r="F10" s="16" t="s">
        <v>16</v>
      </c>
      <c r="G10" s="30">
        <f>G11+G13+G15+G17+G19+G21+G23+G25+G27+G30+G32+G34</f>
        <v>5000</v>
      </c>
      <c r="H10" s="30">
        <f>H11+H13+H15+H17+H19+H21+H23+H25+H27+H30+H32+H34</f>
        <v>9828.22435</v>
      </c>
      <c r="I10" s="36">
        <f>I11+I13+I15+I17+I19+I21+I23+I25+I27+I30+I32+I34</f>
        <v>-329.84900000000016</v>
      </c>
      <c r="J10" s="30">
        <f>J11+J13+J15+J17+J19+J21+J23+J25+J27+J30+J32+J34</f>
        <v>9498.375349999998</v>
      </c>
    </row>
    <row r="11" spans="1:10" ht="12" customHeight="1">
      <c r="A11" s="80"/>
      <c r="B11" s="17" t="s">
        <v>2</v>
      </c>
      <c r="C11" s="33" t="s">
        <v>17</v>
      </c>
      <c r="D11" s="18" t="s">
        <v>0</v>
      </c>
      <c r="E11" s="19" t="s">
        <v>0</v>
      </c>
      <c r="F11" s="20" t="s">
        <v>16</v>
      </c>
      <c r="G11" s="7">
        <f>SUM(G12:G12)</f>
        <v>5000</v>
      </c>
      <c r="H11" s="21">
        <f>SUM(H12:H12)</f>
        <v>5466.18635</v>
      </c>
      <c r="I11" s="37">
        <f>SUM(I12:I12)</f>
        <v>-5464.63</v>
      </c>
      <c r="J11" s="7">
        <f>SUM(J12:J12)</f>
        <v>1.5563499999998385</v>
      </c>
    </row>
    <row r="12" spans="1:10" ht="12" customHeight="1" thickBot="1">
      <c r="A12" s="80"/>
      <c r="B12" s="23"/>
      <c r="C12" s="34"/>
      <c r="D12" s="24">
        <v>2219</v>
      </c>
      <c r="E12" s="25">
        <v>5901</v>
      </c>
      <c r="F12" s="26" t="s">
        <v>11</v>
      </c>
      <c r="G12" s="31">
        <v>5000</v>
      </c>
      <c r="H12" s="32">
        <f>5000+466.18635</f>
        <v>5466.18635</v>
      </c>
      <c r="I12" s="35">
        <f>-5134.781-329.849</f>
        <v>-5464.63</v>
      </c>
      <c r="J12" s="1">
        <f>H12+I12</f>
        <v>1.5563499999998385</v>
      </c>
    </row>
    <row r="13" spans="1:10" ht="12" customHeight="1">
      <c r="A13" s="80"/>
      <c r="B13" s="38" t="s">
        <v>2</v>
      </c>
      <c r="C13" s="39" t="s">
        <v>33</v>
      </c>
      <c r="D13" s="40" t="s">
        <v>0</v>
      </c>
      <c r="E13" s="41" t="s">
        <v>0</v>
      </c>
      <c r="F13" s="42" t="s">
        <v>34</v>
      </c>
      <c r="G13" s="43">
        <f>SUM(G14:G14)</f>
        <v>0</v>
      </c>
      <c r="H13" s="44">
        <f>SUM(H14:H14)</f>
        <v>408</v>
      </c>
      <c r="I13" s="37">
        <f>SUM(I14:I14)</f>
        <v>0</v>
      </c>
      <c r="J13" s="7">
        <f>SUM(J14:J14)</f>
        <v>408</v>
      </c>
    </row>
    <row r="14" spans="1:10" ht="12" customHeight="1" thickBot="1">
      <c r="A14" s="80"/>
      <c r="B14" s="45"/>
      <c r="C14" s="46"/>
      <c r="D14" s="47">
        <v>2219</v>
      </c>
      <c r="E14" s="48">
        <v>5329</v>
      </c>
      <c r="F14" s="49" t="s">
        <v>35</v>
      </c>
      <c r="G14" s="31">
        <v>0</v>
      </c>
      <c r="H14" s="50">
        <v>408</v>
      </c>
      <c r="I14" s="35"/>
      <c r="J14" s="1">
        <f>H14+I14</f>
        <v>408</v>
      </c>
    </row>
    <row r="15" spans="1:10" ht="12" customHeight="1">
      <c r="A15" s="80"/>
      <c r="B15" s="38" t="s">
        <v>2</v>
      </c>
      <c r="C15" s="39" t="s">
        <v>36</v>
      </c>
      <c r="D15" s="40" t="s">
        <v>0</v>
      </c>
      <c r="E15" s="41" t="s">
        <v>0</v>
      </c>
      <c r="F15" s="42" t="s">
        <v>37</v>
      </c>
      <c r="G15" s="43">
        <f>SUM(G16:G16)</f>
        <v>0</v>
      </c>
      <c r="H15" s="44">
        <f>SUM(H16:H16)</f>
        <v>1000</v>
      </c>
      <c r="I15" s="37">
        <f>SUM(I16:I16)</f>
        <v>0</v>
      </c>
      <c r="J15" s="7">
        <f>SUM(J16:J16)</f>
        <v>1000</v>
      </c>
    </row>
    <row r="16" spans="1:10" ht="12" customHeight="1" thickBot="1">
      <c r="A16" s="80"/>
      <c r="B16" s="45"/>
      <c r="C16" s="51"/>
      <c r="D16" s="47">
        <v>2219</v>
      </c>
      <c r="E16" s="48">
        <v>6341</v>
      </c>
      <c r="F16" s="49" t="s">
        <v>38</v>
      </c>
      <c r="G16" s="31">
        <v>0</v>
      </c>
      <c r="H16" s="50">
        <v>1000</v>
      </c>
      <c r="I16" s="35"/>
      <c r="J16" s="1">
        <f>H16+I16</f>
        <v>1000</v>
      </c>
    </row>
    <row r="17" spans="1:10" ht="12" customHeight="1">
      <c r="A17" s="80"/>
      <c r="B17" s="38" t="s">
        <v>2</v>
      </c>
      <c r="C17" s="39" t="s">
        <v>39</v>
      </c>
      <c r="D17" s="40" t="s">
        <v>0</v>
      </c>
      <c r="E17" s="41" t="s">
        <v>0</v>
      </c>
      <c r="F17" s="42" t="s">
        <v>40</v>
      </c>
      <c r="G17" s="43">
        <f>SUM(G18:G18)</f>
        <v>0</v>
      </c>
      <c r="H17" s="7">
        <f>SUM(H18:H18)</f>
        <v>400</v>
      </c>
      <c r="I17" s="37">
        <f>SUM(I18:I18)</f>
        <v>0</v>
      </c>
      <c r="J17" s="7">
        <f>SUM(J18:J18)</f>
        <v>400</v>
      </c>
    </row>
    <row r="18" spans="1:10" ht="12" customHeight="1" thickBot="1">
      <c r="A18" s="80"/>
      <c r="B18" s="45"/>
      <c r="C18" s="51"/>
      <c r="D18" s="47">
        <v>2219</v>
      </c>
      <c r="E18" s="48">
        <v>6341</v>
      </c>
      <c r="F18" s="49" t="s">
        <v>38</v>
      </c>
      <c r="G18" s="31">
        <v>0</v>
      </c>
      <c r="H18" s="1">
        <v>400</v>
      </c>
      <c r="I18" s="35"/>
      <c r="J18" s="1">
        <f>H18+I18</f>
        <v>400</v>
      </c>
    </row>
    <row r="19" spans="1:10" ht="12" customHeight="1">
      <c r="A19" s="80"/>
      <c r="B19" s="38" t="s">
        <v>2</v>
      </c>
      <c r="C19" s="39" t="s">
        <v>41</v>
      </c>
      <c r="D19" s="40" t="s">
        <v>0</v>
      </c>
      <c r="E19" s="41" t="s">
        <v>0</v>
      </c>
      <c r="F19" s="42" t="s">
        <v>42</v>
      </c>
      <c r="G19" s="43">
        <f>SUM(G20:G20)</f>
        <v>0</v>
      </c>
      <c r="H19" s="7">
        <f>SUM(H20:H20)</f>
        <v>905.038</v>
      </c>
      <c r="I19" s="37">
        <f>SUM(I20:I20)</f>
        <v>0</v>
      </c>
      <c r="J19" s="7">
        <f>SUM(J20:J20)</f>
        <v>905.038</v>
      </c>
    </row>
    <row r="20" spans="1:10" ht="12" customHeight="1" thickBot="1">
      <c r="A20" s="80"/>
      <c r="B20" s="45"/>
      <c r="C20" s="51"/>
      <c r="D20" s="47">
        <v>2219</v>
      </c>
      <c r="E20" s="48">
        <v>6341</v>
      </c>
      <c r="F20" s="49" t="s">
        <v>38</v>
      </c>
      <c r="G20" s="31">
        <v>0</v>
      </c>
      <c r="H20" s="32">
        <v>905.038</v>
      </c>
      <c r="I20" s="35"/>
      <c r="J20" s="1">
        <f>H20+I20</f>
        <v>905.038</v>
      </c>
    </row>
    <row r="21" spans="1:10" ht="12" customHeight="1">
      <c r="A21" s="80"/>
      <c r="B21" s="38" t="s">
        <v>2</v>
      </c>
      <c r="C21" s="39" t="s">
        <v>43</v>
      </c>
      <c r="D21" s="40" t="s">
        <v>0</v>
      </c>
      <c r="E21" s="41" t="s">
        <v>0</v>
      </c>
      <c r="F21" s="42" t="s">
        <v>44</v>
      </c>
      <c r="G21" s="43">
        <f>SUM(G22:G22)</f>
        <v>0</v>
      </c>
      <c r="H21" s="7">
        <f>SUM(H22:H22)</f>
        <v>1089</v>
      </c>
      <c r="I21" s="37">
        <f>SUM(I22:I22)</f>
        <v>0</v>
      </c>
      <c r="J21" s="7">
        <f>SUM(J22:J22)</f>
        <v>1089</v>
      </c>
    </row>
    <row r="22" spans="1:10" ht="12" customHeight="1" thickBot="1">
      <c r="A22" s="80"/>
      <c r="B22" s="45"/>
      <c r="C22" s="51"/>
      <c r="D22" s="47">
        <v>2219</v>
      </c>
      <c r="E22" s="48">
        <v>5321</v>
      </c>
      <c r="F22" s="49" t="s">
        <v>45</v>
      </c>
      <c r="G22" s="31">
        <v>0</v>
      </c>
      <c r="H22" s="1">
        <v>1089</v>
      </c>
      <c r="I22" s="35"/>
      <c r="J22" s="1">
        <f>H22+I22</f>
        <v>1089</v>
      </c>
    </row>
    <row r="23" spans="1:10" ht="12" customHeight="1">
      <c r="A23" s="80"/>
      <c r="B23" s="38" t="s">
        <v>2</v>
      </c>
      <c r="C23" s="39" t="s">
        <v>46</v>
      </c>
      <c r="D23" s="40" t="s">
        <v>0</v>
      </c>
      <c r="E23" s="41" t="s">
        <v>0</v>
      </c>
      <c r="F23" s="42" t="s">
        <v>47</v>
      </c>
      <c r="G23" s="43">
        <f>SUM(G24:G24)</f>
        <v>0</v>
      </c>
      <c r="H23" s="7">
        <f>SUM(H24:H24)</f>
        <v>560</v>
      </c>
      <c r="I23" s="37">
        <f>SUM(I24:I24)</f>
        <v>0</v>
      </c>
      <c r="J23" s="7">
        <f>SUM(J24:J24)</f>
        <v>560</v>
      </c>
    </row>
    <row r="24" spans="1:10" ht="12" customHeight="1" thickBot="1">
      <c r="A24" s="80"/>
      <c r="B24" s="45"/>
      <c r="C24" s="51"/>
      <c r="D24" s="47">
        <v>2219</v>
      </c>
      <c r="E24" s="48">
        <v>5329</v>
      </c>
      <c r="F24" s="49" t="s">
        <v>35</v>
      </c>
      <c r="G24" s="31">
        <v>0</v>
      </c>
      <c r="H24" s="1">
        <v>560</v>
      </c>
      <c r="I24" s="35"/>
      <c r="J24" s="1">
        <f>H24+I24</f>
        <v>560</v>
      </c>
    </row>
    <row r="25" spans="1:10" ht="12" customHeight="1">
      <c r="A25" s="80"/>
      <c r="B25" s="38" t="s">
        <v>2</v>
      </c>
      <c r="C25" s="39" t="s">
        <v>77</v>
      </c>
      <c r="D25" s="40" t="s">
        <v>0</v>
      </c>
      <c r="E25" s="41" t="s">
        <v>0</v>
      </c>
      <c r="F25" s="42" t="s">
        <v>78</v>
      </c>
      <c r="G25" s="43">
        <f>SUM(G26:G26)</f>
        <v>0</v>
      </c>
      <c r="H25" s="44">
        <f>SUM(H26:H26)</f>
        <v>0</v>
      </c>
      <c r="I25" s="37">
        <f>SUM(I26:I26)</f>
        <v>1400</v>
      </c>
      <c r="J25" s="7">
        <f>SUM(J26:J26)</f>
        <v>1400</v>
      </c>
    </row>
    <row r="26" spans="1:10" ht="12" customHeight="1" thickBot="1">
      <c r="A26" s="80"/>
      <c r="B26" s="45"/>
      <c r="C26" s="46"/>
      <c r="D26" s="47">
        <v>2219</v>
      </c>
      <c r="E26" s="48">
        <v>5329</v>
      </c>
      <c r="F26" s="49" t="s">
        <v>35</v>
      </c>
      <c r="G26" s="31">
        <v>0</v>
      </c>
      <c r="H26" s="50">
        <v>0</v>
      </c>
      <c r="I26" s="35">
        <v>1400</v>
      </c>
      <c r="J26" s="1">
        <f>H26+I26</f>
        <v>1400</v>
      </c>
    </row>
    <row r="27" spans="1:11" ht="12.75">
      <c r="A27" s="80"/>
      <c r="B27" s="38" t="s">
        <v>2</v>
      </c>
      <c r="C27" s="39" t="s">
        <v>79</v>
      </c>
      <c r="D27" s="40" t="s">
        <v>0</v>
      </c>
      <c r="E27" s="41" t="s">
        <v>0</v>
      </c>
      <c r="F27" s="42" t="s">
        <v>94</v>
      </c>
      <c r="G27" s="43">
        <f>SUM(G28:G29)</f>
        <v>0</v>
      </c>
      <c r="H27" s="43">
        <f>SUM(H28:H29)</f>
        <v>0</v>
      </c>
      <c r="I27" s="70">
        <f>SUM(I28:I29)</f>
        <v>530.32</v>
      </c>
      <c r="J27" s="7">
        <f>SUM(J28:J29)</f>
        <v>530.32</v>
      </c>
      <c r="K27" s="59"/>
    </row>
    <row r="28" spans="1:11" ht="12.75">
      <c r="A28" s="80"/>
      <c r="B28" s="61"/>
      <c r="C28" s="62"/>
      <c r="D28" s="63">
        <v>2219</v>
      </c>
      <c r="E28" s="64">
        <v>5321</v>
      </c>
      <c r="F28" s="65" t="s">
        <v>45</v>
      </c>
      <c r="G28" s="66">
        <v>0</v>
      </c>
      <c r="H28" s="67">
        <v>0</v>
      </c>
      <c r="I28" s="68">
        <v>141.732</v>
      </c>
      <c r="J28" s="69">
        <f>H28+I28</f>
        <v>141.732</v>
      </c>
      <c r="K28" s="59"/>
    </row>
    <row r="29" spans="1:10" ht="12" customHeight="1" thickBot="1">
      <c r="A29" s="80"/>
      <c r="B29" s="45"/>
      <c r="C29" s="57"/>
      <c r="D29" s="47">
        <v>2219</v>
      </c>
      <c r="E29" s="48">
        <v>6341</v>
      </c>
      <c r="F29" s="49" t="s">
        <v>38</v>
      </c>
      <c r="G29" s="55">
        <v>0</v>
      </c>
      <c r="H29" s="60">
        <v>0</v>
      </c>
      <c r="I29" s="58">
        <v>388.588</v>
      </c>
      <c r="J29" s="32">
        <f>H29+I29</f>
        <v>388.588</v>
      </c>
    </row>
    <row r="30" spans="1:10" ht="12.75">
      <c r="A30" s="80"/>
      <c r="B30" s="38" t="s">
        <v>2</v>
      </c>
      <c r="C30" s="39" t="s">
        <v>80</v>
      </c>
      <c r="D30" s="40" t="s">
        <v>0</v>
      </c>
      <c r="E30" s="41" t="s">
        <v>0</v>
      </c>
      <c r="F30" s="42" t="s">
        <v>95</v>
      </c>
      <c r="G30" s="43">
        <f>SUM(G31:G31)</f>
        <v>0</v>
      </c>
      <c r="H30" s="44">
        <f>SUM(H31:H31)</f>
        <v>0</v>
      </c>
      <c r="I30" s="37">
        <f>SUM(I31:I31)</f>
        <v>834.461</v>
      </c>
      <c r="J30" s="7">
        <f>SUM(J31:J31)</f>
        <v>834.461</v>
      </c>
    </row>
    <row r="31" spans="1:10" ht="12" customHeight="1" thickBot="1">
      <c r="A31" s="80"/>
      <c r="B31" s="45"/>
      <c r="C31" s="46"/>
      <c r="D31" s="47">
        <v>2219</v>
      </c>
      <c r="E31" s="48">
        <v>6341</v>
      </c>
      <c r="F31" s="49" t="s">
        <v>38</v>
      </c>
      <c r="G31" s="31">
        <v>0</v>
      </c>
      <c r="H31" s="50">
        <v>0</v>
      </c>
      <c r="I31" s="35">
        <v>834.461</v>
      </c>
      <c r="J31" s="1">
        <f>H31+I31</f>
        <v>834.461</v>
      </c>
    </row>
    <row r="32" spans="1:11" ht="12" customHeight="1">
      <c r="A32" s="80"/>
      <c r="B32" s="38" t="s">
        <v>2</v>
      </c>
      <c r="C32" s="39" t="s">
        <v>81</v>
      </c>
      <c r="D32" s="40" t="s">
        <v>0</v>
      </c>
      <c r="E32" s="41" t="s">
        <v>0</v>
      </c>
      <c r="F32" s="42" t="s">
        <v>98</v>
      </c>
      <c r="G32" s="43">
        <f>SUM(G33:G33)</f>
        <v>0</v>
      </c>
      <c r="H32" s="44">
        <f>SUM(H33:H33)</f>
        <v>0</v>
      </c>
      <c r="I32" s="37">
        <f>SUM(I33:I33)</f>
        <v>1800</v>
      </c>
      <c r="J32" s="7">
        <f>SUM(J33:J33)</f>
        <v>1800</v>
      </c>
      <c r="K32" s="59"/>
    </row>
    <row r="33" spans="1:10" ht="12" customHeight="1" thickBot="1">
      <c r="A33" s="80"/>
      <c r="B33" s="45"/>
      <c r="C33" s="46"/>
      <c r="D33" s="47">
        <v>2219</v>
      </c>
      <c r="E33" s="48">
        <v>6341</v>
      </c>
      <c r="F33" s="49" t="s">
        <v>38</v>
      </c>
      <c r="G33" s="31">
        <v>0</v>
      </c>
      <c r="H33" s="50">
        <v>0</v>
      </c>
      <c r="I33" s="35">
        <v>1800</v>
      </c>
      <c r="J33" s="1">
        <f>H33+I33</f>
        <v>1800</v>
      </c>
    </row>
    <row r="34" spans="1:10" ht="12" customHeight="1">
      <c r="A34" s="80"/>
      <c r="B34" s="38" t="s">
        <v>2</v>
      </c>
      <c r="C34" s="39" t="s">
        <v>82</v>
      </c>
      <c r="D34" s="40" t="s">
        <v>0</v>
      </c>
      <c r="E34" s="41" t="s">
        <v>0</v>
      </c>
      <c r="F34" s="42" t="s">
        <v>83</v>
      </c>
      <c r="G34" s="43">
        <f>SUM(G35:G35)</f>
        <v>0</v>
      </c>
      <c r="H34" s="44">
        <f>SUM(H35:H35)</f>
        <v>0</v>
      </c>
      <c r="I34" s="37">
        <f>SUM(I35:I35)</f>
        <v>570</v>
      </c>
      <c r="J34" s="7">
        <f>SUM(J35:J35)</f>
        <v>570</v>
      </c>
    </row>
    <row r="35" spans="1:10" ht="12" customHeight="1" thickBot="1">
      <c r="A35" s="80"/>
      <c r="B35" s="45"/>
      <c r="C35" s="46"/>
      <c r="D35" s="47">
        <v>2219</v>
      </c>
      <c r="E35" s="48">
        <v>6341</v>
      </c>
      <c r="F35" s="49" t="s">
        <v>38</v>
      </c>
      <c r="G35" s="31">
        <v>0</v>
      </c>
      <c r="H35" s="50">
        <v>0</v>
      </c>
      <c r="I35" s="35">
        <v>570</v>
      </c>
      <c r="J35" s="1">
        <f>H35+I35</f>
        <v>570</v>
      </c>
    </row>
    <row r="36" spans="1:10" ht="21" thickBot="1">
      <c r="A36" s="80"/>
      <c r="B36" s="15" t="s">
        <v>2</v>
      </c>
      <c r="C36" s="71" t="s">
        <v>28</v>
      </c>
      <c r="D36" s="72"/>
      <c r="E36" s="73"/>
      <c r="F36" s="16" t="s">
        <v>19</v>
      </c>
      <c r="G36" s="29">
        <f>G37</f>
        <v>0</v>
      </c>
      <c r="H36" s="29">
        <f>H37</f>
        <v>8.642</v>
      </c>
      <c r="I36" s="36">
        <f>I37</f>
        <v>0</v>
      </c>
      <c r="J36" s="29">
        <f>J37</f>
        <v>8.642</v>
      </c>
    </row>
    <row r="37" spans="1:10" ht="19.5" customHeight="1">
      <c r="A37" s="80"/>
      <c r="B37" s="17" t="s">
        <v>2</v>
      </c>
      <c r="C37" s="33" t="s">
        <v>18</v>
      </c>
      <c r="D37" s="18" t="s">
        <v>0</v>
      </c>
      <c r="E37" s="19" t="s">
        <v>0</v>
      </c>
      <c r="F37" s="20" t="s">
        <v>19</v>
      </c>
      <c r="G37" s="7">
        <f>SUM(G38:G38)</f>
        <v>0</v>
      </c>
      <c r="H37" s="22">
        <f>SUM(H38:H38)</f>
        <v>8.642</v>
      </c>
      <c r="I37" s="37">
        <f>SUM(I38:I38)</f>
        <v>0</v>
      </c>
      <c r="J37" s="7">
        <f>SUM(J38:J38)</f>
        <v>8.642</v>
      </c>
    </row>
    <row r="38" spans="1:10" ht="12" customHeight="1" thickBot="1">
      <c r="A38" s="80"/>
      <c r="B38" s="23"/>
      <c r="C38" s="34"/>
      <c r="D38" s="24">
        <v>2219</v>
      </c>
      <c r="E38" s="25">
        <v>5901</v>
      </c>
      <c r="F38" s="26" t="s">
        <v>11</v>
      </c>
      <c r="G38" s="1">
        <v>0</v>
      </c>
      <c r="H38" s="28">
        <v>8.642</v>
      </c>
      <c r="I38" s="35"/>
      <c r="J38" s="1">
        <f>H38+I38</f>
        <v>8.642</v>
      </c>
    </row>
    <row r="39" spans="1:10" ht="13.5" thickBot="1">
      <c r="A39" s="80"/>
      <c r="B39" s="15" t="s">
        <v>2</v>
      </c>
      <c r="C39" s="71" t="s">
        <v>29</v>
      </c>
      <c r="D39" s="72"/>
      <c r="E39" s="73"/>
      <c r="F39" s="16" t="s">
        <v>20</v>
      </c>
      <c r="G39" s="30">
        <f>G40+G42+G44+G46+G48+G50+G52+G54+G56+G58+G60+G62+G64+G66+G68+G70+G72+G74+G76+G78+G80+G82+G84</f>
        <v>2000</v>
      </c>
      <c r="H39" s="30">
        <f>H40+H42+H44+H46+H48+H50+H52+H54+H56+H58+H60+H62+H64+H66+H68+H70+H72+H74+H76+H78+H80+H82+H84</f>
        <v>7031.30996</v>
      </c>
      <c r="I39" s="36">
        <f>I40+I42+I44+I46+I48+I50+I52+I54+I56+I58+I60+I62+I64+I66+I68+I70+I72+I74+I76+I78+I80+I82+I84</f>
        <v>329.8489999999998</v>
      </c>
      <c r="J39" s="30">
        <f>J40+J42+J44+J46+J48+J50+J52+J54+J56+J58+J60+J62+J64+J66+J68+J70+J72+J74+J76+J78+J80+J82+J84</f>
        <v>7361.158960000001</v>
      </c>
    </row>
    <row r="40" spans="1:10" ht="12" customHeight="1">
      <c r="A40" s="80"/>
      <c r="B40" s="17" t="s">
        <v>2</v>
      </c>
      <c r="C40" s="33" t="s">
        <v>21</v>
      </c>
      <c r="D40" s="18" t="s">
        <v>0</v>
      </c>
      <c r="E40" s="19" t="s">
        <v>0</v>
      </c>
      <c r="F40" s="20" t="s">
        <v>20</v>
      </c>
      <c r="G40" s="7">
        <f>SUM(G41:G41)</f>
        <v>2000</v>
      </c>
      <c r="H40" s="21">
        <f>SUM(H41:H41)</f>
        <v>3293.6963</v>
      </c>
      <c r="I40" s="37">
        <f>SUM(I41:I41)</f>
        <v>-2963.847</v>
      </c>
      <c r="J40" s="7">
        <f>SUM(J41:J41)</f>
        <v>329.84929999999986</v>
      </c>
    </row>
    <row r="41" spans="1:10" ht="12" customHeight="1" thickBot="1">
      <c r="A41" s="80"/>
      <c r="B41" s="23"/>
      <c r="C41" s="34"/>
      <c r="D41" s="24">
        <v>2219</v>
      </c>
      <c r="E41" s="25">
        <v>5901</v>
      </c>
      <c r="F41" s="26" t="s">
        <v>11</v>
      </c>
      <c r="G41" s="1">
        <v>2000</v>
      </c>
      <c r="H41" s="32">
        <f>2000+963.8473+329.849</f>
        <v>3293.6963</v>
      </c>
      <c r="I41" s="35">
        <v>-2963.847</v>
      </c>
      <c r="J41" s="1">
        <f>H41+I41</f>
        <v>329.84929999999986</v>
      </c>
    </row>
    <row r="42" spans="1:10" ht="12" customHeight="1">
      <c r="A42" s="80"/>
      <c r="B42" s="38" t="s">
        <v>2</v>
      </c>
      <c r="C42" s="39" t="s">
        <v>48</v>
      </c>
      <c r="D42" s="40" t="s">
        <v>0</v>
      </c>
      <c r="E42" s="41" t="s">
        <v>0</v>
      </c>
      <c r="F42" s="42" t="s">
        <v>49</v>
      </c>
      <c r="G42" s="43">
        <f>G43</f>
        <v>0</v>
      </c>
      <c r="H42" s="44">
        <f>SUM(H43:H43)</f>
        <v>200</v>
      </c>
      <c r="I42" s="37">
        <f>SUM(I43:I43)</f>
        <v>0</v>
      </c>
      <c r="J42" s="7">
        <f>SUM(J43:J43)</f>
        <v>200</v>
      </c>
    </row>
    <row r="43" spans="1:10" ht="12" customHeight="1" thickBot="1">
      <c r="A43" s="80"/>
      <c r="B43" s="45"/>
      <c r="C43" s="46"/>
      <c r="D43" s="47">
        <v>2219</v>
      </c>
      <c r="E43" s="48">
        <v>6341</v>
      </c>
      <c r="F43" s="49" t="s">
        <v>38</v>
      </c>
      <c r="G43" s="31">
        <v>0</v>
      </c>
      <c r="H43" s="50">
        <v>200</v>
      </c>
      <c r="I43" s="35"/>
      <c r="J43" s="1">
        <f>H43+I43</f>
        <v>200</v>
      </c>
    </row>
    <row r="44" spans="1:10" ht="20.25">
      <c r="A44" s="80"/>
      <c r="B44" s="38" t="s">
        <v>2</v>
      </c>
      <c r="C44" s="39" t="s">
        <v>50</v>
      </c>
      <c r="D44" s="40" t="s">
        <v>0</v>
      </c>
      <c r="E44" s="41" t="s">
        <v>0</v>
      </c>
      <c r="F44" s="42" t="s">
        <v>51</v>
      </c>
      <c r="G44" s="43">
        <f>SUM(G45:G45)</f>
        <v>0</v>
      </c>
      <c r="H44" s="44">
        <f>SUM(H45:H45)</f>
        <v>300</v>
      </c>
      <c r="I44" s="37">
        <f>SUM(I45:I45)</f>
        <v>0</v>
      </c>
      <c r="J44" s="7">
        <f>SUM(J45:J45)</f>
        <v>300</v>
      </c>
    </row>
    <row r="45" spans="1:10" ht="12" customHeight="1" thickBot="1">
      <c r="A45" s="80"/>
      <c r="B45" s="45"/>
      <c r="C45" s="46"/>
      <c r="D45" s="47">
        <v>2219</v>
      </c>
      <c r="E45" s="48">
        <v>6329</v>
      </c>
      <c r="F45" s="49" t="s">
        <v>52</v>
      </c>
      <c r="G45" s="31">
        <v>0</v>
      </c>
      <c r="H45" s="50">
        <v>300</v>
      </c>
      <c r="I45" s="35"/>
      <c r="J45" s="1">
        <f>H45+I45</f>
        <v>300</v>
      </c>
    </row>
    <row r="46" spans="1:10" ht="20.25">
      <c r="A46" s="80"/>
      <c r="B46" s="38" t="s">
        <v>2</v>
      </c>
      <c r="C46" s="39" t="s">
        <v>53</v>
      </c>
      <c r="D46" s="40" t="s">
        <v>0</v>
      </c>
      <c r="E46" s="41" t="s">
        <v>0</v>
      </c>
      <c r="F46" s="42" t="s">
        <v>54</v>
      </c>
      <c r="G46" s="43">
        <f>SUM(G47:G47)</f>
        <v>0</v>
      </c>
      <c r="H46" s="44">
        <f>SUM(H47:H47)</f>
        <v>300</v>
      </c>
      <c r="I46" s="37">
        <f>SUM(I47:I47)</f>
        <v>0</v>
      </c>
      <c r="J46" s="7">
        <f>SUM(J47:J47)</f>
        <v>300</v>
      </c>
    </row>
    <row r="47" spans="1:10" ht="12" customHeight="1" thickBot="1">
      <c r="A47" s="80"/>
      <c r="B47" s="45"/>
      <c r="C47" s="46"/>
      <c r="D47" s="47">
        <v>2219</v>
      </c>
      <c r="E47" s="48">
        <v>5329</v>
      </c>
      <c r="F47" s="49" t="s">
        <v>35</v>
      </c>
      <c r="G47" s="31">
        <v>0</v>
      </c>
      <c r="H47" s="50">
        <v>300</v>
      </c>
      <c r="I47" s="35"/>
      <c r="J47" s="1">
        <f>H47+I47</f>
        <v>300</v>
      </c>
    </row>
    <row r="48" spans="1:10" ht="12" customHeight="1">
      <c r="A48" s="80"/>
      <c r="B48" s="38" t="s">
        <v>2</v>
      </c>
      <c r="C48" s="39" t="s">
        <v>55</v>
      </c>
      <c r="D48" s="40" t="s">
        <v>0</v>
      </c>
      <c r="E48" s="41" t="s">
        <v>0</v>
      </c>
      <c r="F48" s="42" t="s">
        <v>56</v>
      </c>
      <c r="G48" s="43">
        <f>SUM(G49:G49)</f>
        <v>0</v>
      </c>
      <c r="H48" s="44">
        <f>SUM(H49:H49)</f>
        <v>100</v>
      </c>
      <c r="I48" s="37">
        <f>SUM(I49:I49)</f>
        <v>0</v>
      </c>
      <c r="J48" s="7">
        <f>SUM(J49:J49)</f>
        <v>100</v>
      </c>
    </row>
    <row r="49" spans="1:10" ht="12" customHeight="1" thickBot="1">
      <c r="A49" s="80"/>
      <c r="B49" s="45"/>
      <c r="C49" s="46"/>
      <c r="D49" s="47">
        <v>2219</v>
      </c>
      <c r="E49" s="48">
        <v>6341</v>
      </c>
      <c r="F49" s="49" t="s">
        <v>38</v>
      </c>
      <c r="G49" s="31">
        <v>0</v>
      </c>
      <c r="H49" s="50">
        <v>100</v>
      </c>
      <c r="I49" s="35"/>
      <c r="J49" s="1">
        <f>H49+I49</f>
        <v>100</v>
      </c>
    </row>
    <row r="50" spans="1:10" ht="20.25">
      <c r="A50" s="80"/>
      <c r="B50" s="38" t="s">
        <v>2</v>
      </c>
      <c r="C50" s="39" t="s">
        <v>57</v>
      </c>
      <c r="D50" s="40" t="s">
        <v>0</v>
      </c>
      <c r="E50" s="41" t="s">
        <v>0</v>
      </c>
      <c r="F50" s="42" t="s">
        <v>58</v>
      </c>
      <c r="G50" s="43">
        <f>SUM(G51:G51)</f>
        <v>0</v>
      </c>
      <c r="H50" s="44">
        <f>SUM(H51:H51)</f>
        <v>126</v>
      </c>
      <c r="I50" s="37">
        <f>SUM(I51:I51)</f>
        <v>0</v>
      </c>
      <c r="J50" s="7">
        <f>SUM(J51:J51)</f>
        <v>126</v>
      </c>
    </row>
    <row r="51" spans="1:10" ht="12" customHeight="1" thickBot="1">
      <c r="A51" s="80"/>
      <c r="B51" s="45"/>
      <c r="C51" s="46"/>
      <c r="D51" s="47">
        <v>2219</v>
      </c>
      <c r="E51" s="48">
        <v>5321</v>
      </c>
      <c r="F51" s="49" t="s">
        <v>45</v>
      </c>
      <c r="G51" s="31">
        <v>0</v>
      </c>
      <c r="H51" s="50">
        <v>126</v>
      </c>
      <c r="I51" s="35"/>
      <c r="J51" s="1">
        <f>H51+I51</f>
        <v>126</v>
      </c>
    </row>
    <row r="52" spans="1:10" ht="12" customHeight="1">
      <c r="A52" s="80"/>
      <c r="B52" s="38" t="s">
        <v>2</v>
      </c>
      <c r="C52" s="39" t="s">
        <v>59</v>
      </c>
      <c r="D52" s="40" t="s">
        <v>0</v>
      </c>
      <c r="E52" s="40" t="s">
        <v>0</v>
      </c>
      <c r="F52" s="42" t="s">
        <v>60</v>
      </c>
      <c r="G52" s="43">
        <f>SUM(G53:G53)</f>
        <v>0</v>
      </c>
      <c r="H52" s="44">
        <f>SUM(H53:H53)</f>
        <v>450</v>
      </c>
      <c r="I52" s="37">
        <f>SUM(I53:I53)</f>
        <v>0</v>
      </c>
      <c r="J52" s="7">
        <f>SUM(J53:J53)</f>
        <v>450</v>
      </c>
    </row>
    <row r="53" spans="1:10" ht="12" customHeight="1" thickBot="1">
      <c r="A53" s="80"/>
      <c r="B53" s="45"/>
      <c r="C53" s="46"/>
      <c r="D53" s="47">
        <v>2219</v>
      </c>
      <c r="E53" s="48">
        <v>6329</v>
      </c>
      <c r="F53" s="49" t="s">
        <v>52</v>
      </c>
      <c r="G53" s="31">
        <v>0</v>
      </c>
      <c r="H53" s="50">
        <v>450</v>
      </c>
      <c r="I53" s="35"/>
      <c r="J53" s="1">
        <f>H53+I53</f>
        <v>450</v>
      </c>
    </row>
    <row r="54" spans="1:10" ht="12" customHeight="1">
      <c r="A54" s="80"/>
      <c r="B54" s="38" t="s">
        <v>2</v>
      </c>
      <c r="C54" s="39" t="s">
        <v>61</v>
      </c>
      <c r="D54" s="40" t="s">
        <v>0</v>
      </c>
      <c r="E54" s="40" t="s">
        <v>0</v>
      </c>
      <c r="F54" s="42" t="s">
        <v>62</v>
      </c>
      <c r="G54" s="43">
        <f>SUM(G55:G55)</f>
        <v>0</v>
      </c>
      <c r="H54" s="44">
        <f>SUM(H55:H55)</f>
        <v>150.621</v>
      </c>
      <c r="I54" s="37">
        <f>SUM(I55:I55)</f>
        <v>0</v>
      </c>
      <c r="J54" s="7">
        <f>SUM(J55:J55)</f>
        <v>150.621</v>
      </c>
    </row>
    <row r="55" spans="1:10" ht="12" customHeight="1" thickBot="1">
      <c r="A55" s="80"/>
      <c r="B55" s="45"/>
      <c r="C55" s="46"/>
      <c r="D55" s="47">
        <v>2219</v>
      </c>
      <c r="E55" s="48">
        <v>6341</v>
      </c>
      <c r="F55" s="49" t="s">
        <v>38</v>
      </c>
      <c r="G55" s="31">
        <v>0</v>
      </c>
      <c r="H55" s="32">
        <v>150.621</v>
      </c>
      <c r="I55" s="35"/>
      <c r="J55" s="1">
        <f>H55+I55</f>
        <v>150.621</v>
      </c>
    </row>
    <row r="56" spans="1:10" ht="20.25">
      <c r="A56" s="80"/>
      <c r="B56" s="38" t="s">
        <v>2</v>
      </c>
      <c r="C56" s="39" t="s">
        <v>63</v>
      </c>
      <c r="D56" s="40" t="s">
        <v>0</v>
      </c>
      <c r="E56" s="40" t="s">
        <v>0</v>
      </c>
      <c r="F56" s="42" t="s">
        <v>64</v>
      </c>
      <c r="G56" s="43">
        <f>SUM(G57:G57)</f>
        <v>0</v>
      </c>
      <c r="H56" s="44">
        <f>SUM(H57:H57)</f>
        <v>270</v>
      </c>
      <c r="I56" s="37">
        <f>SUM(I57:I57)</f>
        <v>0</v>
      </c>
      <c r="J56" s="7">
        <f>SUM(J57:J57)</f>
        <v>270</v>
      </c>
    </row>
    <row r="57" spans="1:10" ht="12" customHeight="1" thickBot="1">
      <c r="A57" s="80"/>
      <c r="B57" s="52"/>
      <c r="C57" s="46"/>
      <c r="D57" s="53">
        <v>2219</v>
      </c>
      <c r="E57" s="54">
        <v>6341</v>
      </c>
      <c r="F57" s="49" t="s">
        <v>38</v>
      </c>
      <c r="G57" s="31">
        <v>0</v>
      </c>
      <c r="H57" s="50">
        <v>270</v>
      </c>
      <c r="I57" s="35"/>
      <c r="J57" s="1">
        <f>H57+I57</f>
        <v>270</v>
      </c>
    </row>
    <row r="58" spans="1:10" ht="12" customHeight="1">
      <c r="A58" s="80"/>
      <c r="B58" s="38" t="s">
        <v>2</v>
      </c>
      <c r="C58" s="39" t="s">
        <v>65</v>
      </c>
      <c r="D58" s="40" t="s">
        <v>0</v>
      </c>
      <c r="E58" s="40" t="s">
        <v>0</v>
      </c>
      <c r="F58" s="42" t="s">
        <v>66</v>
      </c>
      <c r="G58" s="43">
        <f>SUM(G59:G59)</f>
        <v>0</v>
      </c>
      <c r="H58" s="44">
        <f>SUM(H59:H59)</f>
        <v>840</v>
      </c>
      <c r="I58" s="37">
        <f>SUM(I59:I59)</f>
        <v>0</v>
      </c>
      <c r="J58" s="7">
        <f>SUM(J59:J59)</f>
        <v>840</v>
      </c>
    </row>
    <row r="59" spans="1:10" ht="12" customHeight="1" thickBot="1">
      <c r="A59" s="80"/>
      <c r="B59" s="45"/>
      <c r="C59" s="46"/>
      <c r="D59" s="47">
        <v>2219</v>
      </c>
      <c r="E59" s="48">
        <v>6341</v>
      </c>
      <c r="F59" s="49" t="s">
        <v>38</v>
      </c>
      <c r="G59" s="31">
        <v>0</v>
      </c>
      <c r="H59" s="50">
        <v>840</v>
      </c>
      <c r="I59" s="35"/>
      <c r="J59" s="1">
        <f>H59+I59</f>
        <v>840</v>
      </c>
    </row>
    <row r="60" spans="1:10" ht="12" customHeight="1">
      <c r="A60" s="80"/>
      <c r="B60" s="38" t="s">
        <v>2</v>
      </c>
      <c r="C60" s="39" t="s">
        <v>67</v>
      </c>
      <c r="D60" s="40" t="s">
        <v>0</v>
      </c>
      <c r="E60" s="40" t="s">
        <v>0</v>
      </c>
      <c r="F60" s="42" t="s">
        <v>68</v>
      </c>
      <c r="G60" s="43">
        <f>SUM(G61:G61)</f>
        <v>0</v>
      </c>
      <c r="H60" s="44">
        <f>SUM(H61:H61)</f>
        <v>400</v>
      </c>
      <c r="I60" s="37">
        <f>SUM(I61:I61)</f>
        <v>0</v>
      </c>
      <c r="J60" s="7">
        <f>SUM(J61:J61)</f>
        <v>400</v>
      </c>
    </row>
    <row r="61" spans="1:10" ht="12" customHeight="1" thickBot="1">
      <c r="A61" s="80"/>
      <c r="B61" s="45"/>
      <c r="C61" s="46"/>
      <c r="D61" s="47">
        <v>2219</v>
      </c>
      <c r="E61" s="48">
        <v>6341</v>
      </c>
      <c r="F61" s="49" t="s">
        <v>38</v>
      </c>
      <c r="G61" s="31">
        <v>0</v>
      </c>
      <c r="H61" s="50">
        <v>400</v>
      </c>
      <c r="I61" s="35"/>
      <c r="J61" s="1">
        <f>H61+I61</f>
        <v>400</v>
      </c>
    </row>
    <row r="62" spans="1:10" ht="20.25">
      <c r="A62" s="80"/>
      <c r="B62" s="38" t="s">
        <v>2</v>
      </c>
      <c r="C62" s="39" t="s">
        <v>69</v>
      </c>
      <c r="D62" s="40" t="s">
        <v>0</v>
      </c>
      <c r="E62" s="40" t="s">
        <v>0</v>
      </c>
      <c r="F62" s="42" t="s">
        <v>70</v>
      </c>
      <c r="G62" s="43">
        <f>SUM(G63:G63)</f>
        <v>0</v>
      </c>
      <c r="H62" s="44">
        <f>SUM(H63:H63)</f>
        <v>175</v>
      </c>
      <c r="I62" s="37">
        <f>SUM(I63:I63)</f>
        <v>0</v>
      </c>
      <c r="J62" s="7">
        <f>SUM(J63:J63)</f>
        <v>175</v>
      </c>
    </row>
    <row r="63" spans="1:10" ht="12" customHeight="1" thickBot="1">
      <c r="A63" s="80"/>
      <c r="B63" s="45"/>
      <c r="C63" s="46"/>
      <c r="D63" s="47">
        <v>2219</v>
      </c>
      <c r="E63" s="48">
        <v>5321</v>
      </c>
      <c r="F63" s="49" t="s">
        <v>45</v>
      </c>
      <c r="G63" s="31">
        <v>0</v>
      </c>
      <c r="H63" s="50">
        <v>175</v>
      </c>
      <c r="I63" s="35"/>
      <c r="J63" s="1">
        <f>H63+I63</f>
        <v>175</v>
      </c>
    </row>
    <row r="64" spans="1:10" ht="12" customHeight="1">
      <c r="A64" s="80"/>
      <c r="B64" s="38" t="s">
        <v>2</v>
      </c>
      <c r="C64" s="39" t="s">
        <v>71</v>
      </c>
      <c r="D64" s="40" t="s">
        <v>0</v>
      </c>
      <c r="E64" s="40" t="s">
        <v>0</v>
      </c>
      <c r="F64" s="42" t="s">
        <v>72</v>
      </c>
      <c r="G64" s="43">
        <f>SUM(G65:G65)</f>
        <v>0</v>
      </c>
      <c r="H64" s="44">
        <f>SUM(H65:H65)</f>
        <v>200</v>
      </c>
      <c r="I64" s="37">
        <f>SUM(I65:I65)</f>
        <v>0</v>
      </c>
      <c r="J64" s="7">
        <f>SUM(J65:J65)</f>
        <v>200</v>
      </c>
    </row>
    <row r="65" spans="1:10" ht="12" customHeight="1" thickBot="1">
      <c r="A65" s="80"/>
      <c r="B65" s="45"/>
      <c r="C65" s="46"/>
      <c r="D65" s="47">
        <v>2219</v>
      </c>
      <c r="E65" s="48">
        <v>6341</v>
      </c>
      <c r="F65" s="49" t="s">
        <v>38</v>
      </c>
      <c r="G65" s="31">
        <v>0</v>
      </c>
      <c r="H65" s="50">
        <v>200</v>
      </c>
      <c r="I65" s="35"/>
      <c r="J65" s="1">
        <f>H65+I65</f>
        <v>200</v>
      </c>
    </row>
    <row r="66" spans="1:10" ht="20.25">
      <c r="A66" s="80"/>
      <c r="B66" s="38" t="s">
        <v>2</v>
      </c>
      <c r="C66" s="39" t="s">
        <v>73</v>
      </c>
      <c r="D66" s="40" t="s">
        <v>0</v>
      </c>
      <c r="E66" s="40" t="s">
        <v>0</v>
      </c>
      <c r="F66" s="42" t="s">
        <v>74</v>
      </c>
      <c r="G66" s="43">
        <f>SUM(G67:G67)</f>
        <v>0</v>
      </c>
      <c r="H66" s="44">
        <f>SUM(H67:H67)</f>
        <v>142.8</v>
      </c>
      <c r="I66" s="37">
        <f>SUM(I67:I67)</f>
        <v>0</v>
      </c>
      <c r="J66" s="7">
        <f>SUM(J67:J67)</f>
        <v>142.8</v>
      </c>
    </row>
    <row r="67" spans="1:10" ht="12" customHeight="1" thickBot="1">
      <c r="A67" s="80"/>
      <c r="B67" s="45"/>
      <c r="C67" s="46"/>
      <c r="D67" s="47">
        <v>2219</v>
      </c>
      <c r="E67" s="48">
        <v>6341</v>
      </c>
      <c r="F67" s="49" t="s">
        <v>38</v>
      </c>
      <c r="G67" s="31">
        <v>0</v>
      </c>
      <c r="H67" s="50">
        <v>142.8</v>
      </c>
      <c r="I67" s="35"/>
      <c r="J67" s="1">
        <f>H67+I67</f>
        <v>142.8</v>
      </c>
    </row>
    <row r="68" spans="1:10" ht="12" customHeight="1">
      <c r="A68" s="80"/>
      <c r="B68" s="38" t="s">
        <v>2</v>
      </c>
      <c r="C68" s="39" t="s">
        <v>75</v>
      </c>
      <c r="D68" s="40" t="s">
        <v>0</v>
      </c>
      <c r="E68" s="40" t="s">
        <v>0</v>
      </c>
      <c r="F68" s="42" t="s">
        <v>76</v>
      </c>
      <c r="G68" s="43">
        <f>SUM(G69:G69)</f>
        <v>0</v>
      </c>
      <c r="H68" s="43">
        <f>SUM(H69:H69)</f>
        <v>83.19266</v>
      </c>
      <c r="I68" s="37">
        <f>SUM(I69:I69)</f>
        <v>0</v>
      </c>
      <c r="J68" s="7">
        <f>SUM(J69:J69)</f>
        <v>83.19266</v>
      </c>
    </row>
    <row r="69" spans="1:10" ht="12" customHeight="1" thickBot="1">
      <c r="A69" s="80"/>
      <c r="B69" s="45"/>
      <c r="C69" s="46"/>
      <c r="D69" s="47">
        <v>2219</v>
      </c>
      <c r="E69" s="48">
        <v>6341</v>
      </c>
      <c r="F69" s="49" t="s">
        <v>38</v>
      </c>
      <c r="G69" s="31">
        <v>0</v>
      </c>
      <c r="H69" s="32">
        <v>83.19266</v>
      </c>
      <c r="I69" s="35"/>
      <c r="J69" s="1">
        <f>H69+I69</f>
        <v>83.19266</v>
      </c>
    </row>
    <row r="70" spans="1:10" ht="12" customHeight="1">
      <c r="A70" s="80"/>
      <c r="B70" s="38" t="s">
        <v>2</v>
      </c>
      <c r="C70" s="39" t="s">
        <v>84</v>
      </c>
      <c r="D70" s="40" t="s">
        <v>0</v>
      </c>
      <c r="E70" s="40" t="s">
        <v>0</v>
      </c>
      <c r="F70" s="42" t="s">
        <v>93</v>
      </c>
      <c r="G70" s="43">
        <f>SUM(G71:G71)</f>
        <v>0</v>
      </c>
      <c r="H70" s="43">
        <f>SUM(H71:H71)</f>
        <v>0</v>
      </c>
      <c r="I70" s="37">
        <f>SUM(I71:I71)</f>
        <v>600</v>
      </c>
      <c r="J70" s="7">
        <f>SUM(J71:J71)</f>
        <v>600</v>
      </c>
    </row>
    <row r="71" spans="1:10" ht="12" customHeight="1" thickBot="1">
      <c r="A71" s="80"/>
      <c r="B71" s="45"/>
      <c r="C71" s="46"/>
      <c r="D71" s="47">
        <v>2219</v>
      </c>
      <c r="E71" s="48">
        <v>6349</v>
      </c>
      <c r="F71" s="49" t="s">
        <v>91</v>
      </c>
      <c r="G71" s="31">
        <v>0</v>
      </c>
      <c r="H71" s="31">
        <v>0</v>
      </c>
      <c r="I71" s="35">
        <v>600</v>
      </c>
      <c r="J71" s="1">
        <f>H71+I71</f>
        <v>600</v>
      </c>
    </row>
    <row r="72" spans="1:10" ht="12" customHeight="1">
      <c r="A72" s="80"/>
      <c r="B72" s="38" t="s">
        <v>2</v>
      </c>
      <c r="C72" s="39" t="s">
        <v>85</v>
      </c>
      <c r="D72" s="40" t="s">
        <v>0</v>
      </c>
      <c r="E72" s="40" t="s">
        <v>0</v>
      </c>
      <c r="F72" s="42" t="s">
        <v>99</v>
      </c>
      <c r="G72" s="43">
        <f>SUM(G73:G73)</f>
        <v>0</v>
      </c>
      <c r="H72" s="43">
        <f>SUM(H73:H73)</f>
        <v>0</v>
      </c>
      <c r="I72" s="37">
        <f>SUM(I73:I73)</f>
        <v>632.225</v>
      </c>
      <c r="J72" s="7">
        <f>SUM(J73:J73)</f>
        <v>632.225</v>
      </c>
    </row>
    <row r="73" spans="1:10" ht="12" customHeight="1" thickBot="1">
      <c r="A73" s="80"/>
      <c r="B73" s="45"/>
      <c r="C73" s="46"/>
      <c r="D73" s="47">
        <v>2219</v>
      </c>
      <c r="E73" s="48">
        <v>6341</v>
      </c>
      <c r="F73" s="49" t="s">
        <v>38</v>
      </c>
      <c r="G73" s="31">
        <v>0</v>
      </c>
      <c r="H73" s="31">
        <v>0</v>
      </c>
      <c r="I73" s="35">
        <v>632.225</v>
      </c>
      <c r="J73" s="1">
        <f>H73+I73</f>
        <v>632.225</v>
      </c>
    </row>
    <row r="74" spans="1:11" ht="12.75">
      <c r="A74" s="80"/>
      <c r="B74" s="38" t="s">
        <v>2</v>
      </c>
      <c r="C74" s="39" t="s">
        <v>86</v>
      </c>
      <c r="D74" s="40" t="s">
        <v>0</v>
      </c>
      <c r="E74" s="40" t="s">
        <v>0</v>
      </c>
      <c r="F74" s="42" t="s">
        <v>97</v>
      </c>
      <c r="G74" s="43">
        <f>SUM(G75:G75)</f>
        <v>0</v>
      </c>
      <c r="H74" s="43">
        <f>SUM(H75:H75)</f>
        <v>0</v>
      </c>
      <c r="I74" s="37">
        <f>SUM(I75:I75)</f>
        <v>200</v>
      </c>
      <c r="J74" s="7">
        <f>SUM(J75:J75)</f>
        <v>200</v>
      </c>
      <c r="K74" s="59"/>
    </row>
    <row r="75" spans="1:10" ht="12" customHeight="1" thickBot="1">
      <c r="A75" s="80"/>
      <c r="B75" s="45"/>
      <c r="C75" s="46"/>
      <c r="D75" s="47">
        <v>2219</v>
      </c>
      <c r="E75" s="48">
        <v>6341</v>
      </c>
      <c r="F75" s="49" t="s">
        <v>38</v>
      </c>
      <c r="G75" s="31">
        <v>0</v>
      </c>
      <c r="H75" s="31">
        <v>0</v>
      </c>
      <c r="I75" s="35">
        <v>200</v>
      </c>
      <c r="J75" s="1">
        <f>H75+I75</f>
        <v>200</v>
      </c>
    </row>
    <row r="76" spans="1:10" ht="12" customHeight="1">
      <c r="A76" s="80"/>
      <c r="B76" s="38" t="s">
        <v>2</v>
      </c>
      <c r="C76" s="39" t="s">
        <v>87</v>
      </c>
      <c r="D76" s="40" t="s">
        <v>0</v>
      </c>
      <c r="E76" s="40" t="s">
        <v>0</v>
      </c>
      <c r="F76" s="42" t="s">
        <v>96</v>
      </c>
      <c r="G76" s="43">
        <f>SUM(G77:G77)</f>
        <v>0</v>
      </c>
      <c r="H76" s="43">
        <f>SUM(H77:H77)</f>
        <v>0</v>
      </c>
      <c r="I76" s="37">
        <f>SUM(I77:I77)</f>
        <v>106.559</v>
      </c>
      <c r="J76" s="7">
        <f>SUM(J77:J77)</f>
        <v>106.559</v>
      </c>
    </row>
    <row r="77" spans="1:10" ht="12" customHeight="1" thickBot="1">
      <c r="A77" s="80"/>
      <c r="B77" s="45"/>
      <c r="C77" s="46"/>
      <c r="D77" s="47">
        <v>2219</v>
      </c>
      <c r="E77" s="48">
        <v>6341</v>
      </c>
      <c r="F77" s="49" t="s">
        <v>38</v>
      </c>
      <c r="G77" s="31">
        <v>0</v>
      </c>
      <c r="H77" s="31">
        <v>0</v>
      </c>
      <c r="I77" s="35">
        <v>106.559</v>
      </c>
      <c r="J77" s="1">
        <f>H77+I77</f>
        <v>106.559</v>
      </c>
    </row>
    <row r="78" spans="1:11" ht="12.75">
      <c r="A78" s="80"/>
      <c r="B78" s="38" t="s">
        <v>2</v>
      </c>
      <c r="C78" s="39" t="s">
        <v>88</v>
      </c>
      <c r="D78" s="40" t="s">
        <v>0</v>
      </c>
      <c r="E78" s="40" t="s">
        <v>0</v>
      </c>
      <c r="F78" s="42" t="s">
        <v>100</v>
      </c>
      <c r="G78" s="43">
        <f>SUM(G79:G79)</f>
        <v>0</v>
      </c>
      <c r="H78" s="43">
        <f>SUM(H79:H79)</f>
        <v>0</v>
      </c>
      <c r="I78" s="37">
        <f>SUM(I79:I79)</f>
        <v>259.94</v>
      </c>
      <c r="J78" s="7">
        <f>SUM(J79:J79)</f>
        <v>259.94</v>
      </c>
      <c r="K78" s="59"/>
    </row>
    <row r="79" spans="1:10" ht="12" customHeight="1" thickBot="1">
      <c r="A79" s="80"/>
      <c r="B79" s="45"/>
      <c r="C79" s="46"/>
      <c r="D79" s="47">
        <v>2219</v>
      </c>
      <c r="E79" s="48">
        <v>6341</v>
      </c>
      <c r="F79" s="49" t="s">
        <v>38</v>
      </c>
      <c r="G79" s="31">
        <v>0</v>
      </c>
      <c r="H79" s="31">
        <v>0</v>
      </c>
      <c r="I79" s="35">
        <v>259.94</v>
      </c>
      <c r="J79" s="1">
        <f>H79+I79</f>
        <v>259.94</v>
      </c>
    </row>
    <row r="80" spans="1:11" ht="12.75">
      <c r="A80" s="80"/>
      <c r="B80" s="38" t="s">
        <v>2</v>
      </c>
      <c r="C80" s="39" t="s">
        <v>89</v>
      </c>
      <c r="D80" s="40" t="s">
        <v>0</v>
      </c>
      <c r="E80" s="40" t="s">
        <v>0</v>
      </c>
      <c r="F80" s="42" t="s">
        <v>103</v>
      </c>
      <c r="G80" s="43">
        <f>SUM(G81:G81)</f>
        <v>0</v>
      </c>
      <c r="H80" s="43">
        <f>SUM(H81:H81)</f>
        <v>0</v>
      </c>
      <c r="I80" s="37">
        <f>SUM(I81:I81)</f>
        <v>541.436</v>
      </c>
      <c r="J80" s="7">
        <f>SUM(J81:J81)</f>
        <v>541.436</v>
      </c>
      <c r="K80" s="59"/>
    </row>
    <row r="81" spans="1:10" ht="12" customHeight="1" thickBot="1">
      <c r="A81" s="80"/>
      <c r="B81" s="45"/>
      <c r="C81" s="46"/>
      <c r="D81" s="47">
        <v>2219</v>
      </c>
      <c r="E81" s="48">
        <v>6341</v>
      </c>
      <c r="F81" s="49" t="s">
        <v>38</v>
      </c>
      <c r="G81" s="31">
        <v>0</v>
      </c>
      <c r="H81" s="31">
        <v>0</v>
      </c>
      <c r="I81" s="35">
        <v>541.436</v>
      </c>
      <c r="J81" s="1">
        <f>H81+I81</f>
        <v>541.436</v>
      </c>
    </row>
    <row r="82" spans="1:11" ht="12.75">
      <c r="A82" s="80"/>
      <c r="B82" s="38" t="s">
        <v>2</v>
      </c>
      <c r="C82" s="39" t="s">
        <v>90</v>
      </c>
      <c r="D82" s="40" t="s">
        <v>0</v>
      </c>
      <c r="E82" s="40" t="s">
        <v>0</v>
      </c>
      <c r="F82" s="42" t="s">
        <v>101</v>
      </c>
      <c r="G82" s="43">
        <f>SUM(G83:G83)</f>
        <v>0</v>
      </c>
      <c r="H82" s="43">
        <f>SUM(H83:H83)</f>
        <v>0</v>
      </c>
      <c r="I82" s="37">
        <f>SUM(I83:I83)</f>
        <v>412.1</v>
      </c>
      <c r="J82" s="7">
        <f>SUM(J83:J83)</f>
        <v>412.1</v>
      </c>
      <c r="K82" s="59"/>
    </row>
    <row r="83" spans="1:10" ht="12" customHeight="1" thickBot="1">
      <c r="A83" s="80"/>
      <c r="B83" s="45"/>
      <c r="C83" s="46"/>
      <c r="D83" s="47">
        <v>2219</v>
      </c>
      <c r="E83" s="48">
        <v>6341</v>
      </c>
      <c r="F83" s="49" t="s">
        <v>38</v>
      </c>
      <c r="G83" s="31">
        <v>0</v>
      </c>
      <c r="H83" s="31">
        <v>0</v>
      </c>
      <c r="I83" s="35">
        <v>412.1</v>
      </c>
      <c r="J83" s="1">
        <f>H83+I83</f>
        <v>412.1</v>
      </c>
    </row>
    <row r="84" spans="1:11" ht="12.75">
      <c r="A84" s="80"/>
      <c r="B84" s="38" t="s">
        <v>2</v>
      </c>
      <c r="C84" s="39" t="s">
        <v>92</v>
      </c>
      <c r="D84" s="40" t="s">
        <v>0</v>
      </c>
      <c r="E84" s="40" t="s">
        <v>0</v>
      </c>
      <c r="F84" s="42" t="s">
        <v>102</v>
      </c>
      <c r="G84" s="43">
        <f>SUM(G85:G85)</f>
        <v>0</v>
      </c>
      <c r="H84" s="43">
        <f>SUM(H85:H85)</f>
        <v>0</v>
      </c>
      <c r="I84" s="37">
        <f>SUM(I85:I85)</f>
        <v>541.436</v>
      </c>
      <c r="J84" s="7">
        <f>SUM(J85:J85)</f>
        <v>541.436</v>
      </c>
      <c r="K84" s="59"/>
    </row>
    <row r="85" spans="1:10" ht="12" customHeight="1" thickBot="1">
      <c r="A85" s="80"/>
      <c r="B85" s="45"/>
      <c r="C85" s="46"/>
      <c r="D85" s="47">
        <v>2219</v>
      </c>
      <c r="E85" s="48">
        <v>6341</v>
      </c>
      <c r="F85" s="49" t="s">
        <v>38</v>
      </c>
      <c r="G85" s="31">
        <v>0</v>
      </c>
      <c r="H85" s="31">
        <v>0</v>
      </c>
      <c r="I85" s="35">
        <v>541.436</v>
      </c>
      <c r="J85" s="1">
        <f>H85+I85</f>
        <v>541.436</v>
      </c>
    </row>
    <row r="86" spans="1:10" ht="13.5" thickBot="1">
      <c r="A86" s="80"/>
      <c r="B86" s="15" t="s">
        <v>2</v>
      </c>
      <c r="C86" s="71" t="s">
        <v>30</v>
      </c>
      <c r="D86" s="72"/>
      <c r="E86" s="73"/>
      <c r="F86" s="16" t="s">
        <v>22</v>
      </c>
      <c r="G86" s="30">
        <f>G87</f>
        <v>0</v>
      </c>
      <c r="H86" s="30">
        <f>H87</f>
        <v>0</v>
      </c>
      <c r="I86" s="36">
        <f>I87</f>
        <v>0</v>
      </c>
      <c r="J86" s="30">
        <f>J87</f>
        <v>0</v>
      </c>
    </row>
    <row r="87" spans="1:10" ht="12" customHeight="1">
      <c r="A87" s="80"/>
      <c r="B87" s="17" t="s">
        <v>2</v>
      </c>
      <c r="C87" s="33" t="s">
        <v>23</v>
      </c>
      <c r="D87" s="18" t="s">
        <v>0</v>
      </c>
      <c r="E87" s="19" t="s">
        <v>0</v>
      </c>
      <c r="F87" s="20" t="s">
        <v>22</v>
      </c>
      <c r="G87" s="7">
        <f>SUM(G88:G88)</f>
        <v>0</v>
      </c>
      <c r="H87" s="21">
        <f>SUM(H88:H88)</f>
        <v>0</v>
      </c>
      <c r="I87" s="37">
        <f>SUM(I88:I88)</f>
        <v>0</v>
      </c>
      <c r="J87" s="7">
        <f>SUM(J88:J88)</f>
        <v>0</v>
      </c>
    </row>
    <row r="88" spans="1:10" ht="12" customHeight="1" thickBot="1">
      <c r="A88" s="81"/>
      <c r="B88" s="23"/>
      <c r="C88" s="34"/>
      <c r="D88" s="24">
        <v>2219</v>
      </c>
      <c r="E88" s="25">
        <v>5901</v>
      </c>
      <c r="F88" s="26" t="s">
        <v>11</v>
      </c>
      <c r="G88" s="1">
        <v>0</v>
      </c>
      <c r="H88" s="27">
        <v>0</v>
      </c>
      <c r="I88" s="35"/>
      <c r="J88" s="1">
        <f>H88+I88</f>
        <v>0</v>
      </c>
    </row>
  </sheetData>
  <sheetProtection/>
  <mergeCells count="18">
    <mergeCell ref="D7:D8"/>
    <mergeCell ref="A1:J1"/>
    <mergeCell ref="E7:E8"/>
    <mergeCell ref="A3:J3"/>
    <mergeCell ref="A5:J5"/>
    <mergeCell ref="H7:H8"/>
    <mergeCell ref="I7:J7"/>
    <mergeCell ref="F7:F8"/>
    <mergeCell ref="C10:E10"/>
    <mergeCell ref="C36:E36"/>
    <mergeCell ref="C39:E39"/>
    <mergeCell ref="C86:E86"/>
    <mergeCell ref="G7:G8"/>
    <mergeCell ref="A7:A8"/>
    <mergeCell ref="B7:B8"/>
    <mergeCell ref="A10:A88"/>
    <mergeCell ref="C9:E9"/>
    <mergeCell ref="C7:C8"/>
  </mergeCells>
  <printOptions horizontalCentered="1"/>
  <pageMargins left="0.1968503937007874" right="0.1968503937007874" top="0.5118110236220472" bottom="0.5118110236220472" header="0" footer="0"/>
  <pageSetup horizontalDpi="600" verticalDpi="600" orientation="portrait" paperSize="9" scale="95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2018-04-18T09:35:41Z</cp:lastPrinted>
  <dcterms:created xsi:type="dcterms:W3CDTF">2006-09-25T08:49:57Z</dcterms:created>
  <dcterms:modified xsi:type="dcterms:W3CDTF">2018-04-19T12:00:54Z</dcterms:modified>
  <cp:category/>
  <cp:version/>
  <cp:contentType/>
  <cp:contentStatus/>
</cp:coreProperties>
</file>