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7 06" sheetId="3" r:id="rId3"/>
  </sheets>
  <definedNames/>
  <calcPr fullCalcOnLoad="1"/>
</workbook>
</file>

<file path=xl/sharedStrings.xml><?xml version="1.0" encoding="utf-8"?>
<sst xmlns="http://schemas.openxmlformats.org/spreadsheetml/2006/main" count="354" uniqueCount="176">
  <si>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</si>
  <si>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</si>
  <si>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</si>
  <si>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</si>
  <si>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</si>
  <si>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</si>
  <si>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</si>
  <si>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</si>
  <si>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</si>
  <si>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</si>
  <si>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</si>
  <si>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</si>
  <si>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</si>
  <si>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</si>
  <si>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</si>
  <si>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</si>
  <si>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</si>
  <si>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</si>
  <si>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</si>
  <si>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</si>
  <si>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</si>
  <si>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</si>
  <si>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</si>
  <si>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</si>
  <si>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</si>
  <si>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</si>
  <si>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</si>
  <si>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</si>
  <si>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</si>
  <si>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</si>
  <si>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</si>
  <si>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</si>
  <si>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správce rozpočtových výdajů = odbor dopravy</t>
  </si>
  <si>
    <t>415x</t>
  </si>
  <si>
    <t>Odbor dopravy</t>
  </si>
  <si>
    <t>tis.Kč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</si>
  <si>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</si>
  <si>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</si>
  <si>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</si>
  <si>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</si>
  <si>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</si>
  <si>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</si>
  <si>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</si>
  <si>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</si>
  <si>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</si>
  <si>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</si>
  <si>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</si>
  <si>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</si>
  <si>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</si>
  <si>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</si>
  <si>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</si>
  <si>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</si>
  <si>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</si>
  <si>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</si>
  <si>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</si>
  <si>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</si>
  <si>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</si>
  <si>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</si>
  <si>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Resort. účelové dotace (ze SR, st.fondů)</t>
  </si>
  <si>
    <t xml:space="preserve">   Dotace ze zahraničí</t>
  </si>
  <si>
    <t xml:space="preserve">   Zákon o st.rozpočtu</t>
  </si>
  <si>
    <t xml:space="preserve">   Dotace od obcí</t>
  </si>
  <si>
    <t xml:space="preserve">    Dotace ze zahraničí</t>
  </si>
  <si>
    <t>423x</t>
  </si>
  <si>
    <t xml:space="preserve"> 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</si>
  <si>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</si>
  <si>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</si>
  <si>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</si>
  <si>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Dotace od regionální rady</t>
  </si>
  <si>
    <t>Kapitola 917 06 - Transfery</t>
  </si>
  <si>
    <t>06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</si>
  <si>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</si>
  <si>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</si>
  <si>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</si>
  <si>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</si>
  <si>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</si>
  <si>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</si>
  <si>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</si>
  <si>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</si>
  <si>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</si>
  <si>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</si>
  <si>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</si>
  <si>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</si>
  <si>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</si>
  <si>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</si>
  <si>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</si>
  <si>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</si>
  <si>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</si>
  <si>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</si>
  <si>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</si>
  <si>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</si>
  <si>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</si>
  <si>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</si>
  <si>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</si>
  <si>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</si>
  <si>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neinvestiční transfery obecně prospěšným společnostem</t>
  </si>
  <si>
    <t>ZDROJOVÁ  A VÝDAJOVÁ ČÁST ROZPOČTU LK 2018</t>
  </si>
  <si>
    <t>SR 2018</t>
  </si>
  <si>
    <t>UR I 2018</t>
  </si>
  <si>
    <t>UR II 2018</t>
  </si>
  <si>
    <t>1. Zapojení fondů z r. 2017</t>
  </si>
  <si>
    <t>2. Zapojení  zákl.běžného účtu z r. 2017</t>
  </si>
  <si>
    <t>3. Uhrazené splátky dlouhod.půjč.</t>
  </si>
  <si>
    <t>DU</t>
  </si>
  <si>
    <t>06800070000</t>
  </si>
  <si>
    <t>Na kole jen s přilbou</t>
  </si>
  <si>
    <t>06800160000</t>
  </si>
  <si>
    <t>Zubačka 2017</t>
  </si>
  <si>
    <t>06800215103</t>
  </si>
  <si>
    <t>Jilemnice - zkapacitnění vod.zdroje Bátovka a Benecko, D.Štěpanice - likvidace odpadních vod - VHS</t>
  </si>
  <si>
    <t>ostatní investiční transfery veřejným rozpočtům územní úrovně</t>
  </si>
  <si>
    <t>06800224018</t>
  </si>
  <si>
    <t>Dubnice – projektová příprava pro smíšenou stezku pro chodce a cyklisty</t>
  </si>
  <si>
    <t>investiční transfery obcím</t>
  </si>
  <si>
    <t>06800234009</t>
  </si>
  <si>
    <t>Stavba smíšené stezky pro pěší a cyklisty přes OK mezi Stráží p./R. a Dubnicí</t>
  </si>
  <si>
    <t>06800244049</t>
  </si>
  <si>
    <t>Projekt a stavba části zelené cyklomagistrály Ploučnice v intravilánu obce Stružnice</t>
  </si>
  <si>
    <t>06800252007</t>
  </si>
  <si>
    <t>PD a získání stavebního povolení – most přes Lužickou Nisu</t>
  </si>
  <si>
    <t>06800265025</t>
  </si>
  <si>
    <t>Oprava cyklotrasy K8, úsek Jestřabí - Zabylý</t>
  </si>
  <si>
    <t>Změna rozpočtu - rozpočtové opatření č. 169/18</t>
  </si>
  <si>
    <t>3.změna-RO č. 169/18</t>
  </si>
  <si>
    <t>06800270000</t>
  </si>
  <si>
    <t>Dotace na nostalgické jízdy a propagaci IDOL</t>
  </si>
  <si>
    <t>nespecifikované rezervy</t>
  </si>
  <si>
    <t>06800280000</t>
  </si>
  <si>
    <t>Podpora rozvoje cyklistické dopravy v LK</t>
  </si>
  <si>
    <t>Příjmy a finanční zdroje odboru dopravy 2018</t>
  </si>
  <si>
    <t>Přijaté transfery (dotace a příspěvky) a zdroje (financování)</t>
  </si>
  <si>
    <t>ORJ</t>
  </si>
  <si>
    <t>ÚZ</t>
  </si>
  <si>
    <t>P Ř Í J M Y   A  T R A N S F E R Y   2 0 1 8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</si>
  <si>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</si>
  <si>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</si>
  <si>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</si>
  <si>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</si>
  <si>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</si>
  <si>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</si>
  <si>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</si>
  <si>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</si>
  <si>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2006</t>
  </si>
  <si>
    <t>0684230000</t>
  </si>
  <si>
    <t>II/290 Bílý Potok, rekonstrukce silnice</t>
  </si>
  <si>
    <t>sankční platby přijaté od jiných subjektů</t>
  </si>
  <si>
    <t>1306</t>
  </si>
  <si>
    <t>0689951601</t>
  </si>
  <si>
    <t>Krajská správa silnic LK p.o. - realizace příkazní smlouvy Silnice LK a.s. na ZIMNÍ ÚDRŽBU 2017</t>
  </si>
  <si>
    <t>ostatní přijaté vratky transferů</t>
  </si>
  <si>
    <t>přijaté nekapitálové příspěvky a náhrady</t>
  </si>
  <si>
    <t>náklady řízení</t>
  </si>
  <si>
    <t>příspěvek na dopravní obslužnost od obchodních společností</t>
  </si>
  <si>
    <t>ostatní nedaňové příjmy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</si>
  <si>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</si>
  <si>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</si>
  <si>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</si>
  <si>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</si>
  <si>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</si>
  <si>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</si>
  <si>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</si>
  <si>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</si>
  <si>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neinvestiční transfery spolkům</t>
  </si>
  <si>
    <t>neinvestiční transfery nefinan.podnikatelským subjektům - p.o.</t>
  </si>
  <si>
    <t>06800290000</t>
  </si>
  <si>
    <t>06800300000</t>
  </si>
  <si>
    <t>06800310000</t>
  </si>
  <si>
    <t>06800320000</t>
  </si>
  <si>
    <t>06800330000</t>
  </si>
  <si>
    <t>S IDOLem na Benátskou 2018</t>
  </si>
  <si>
    <t>Historickým vlakem Českým rájem, Krajské dožínky</t>
  </si>
  <si>
    <t>Jízdy historických tramvají a autobusů v roce 2018</t>
  </si>
  <si>
    <t>Lužický motoráček 2018</t>
  </si>
  <si>
    <t>Zubačka 2018</t>
  </si>
  <si>
    <t>06800340000</t>
  </si>
  <si>
    <t>Historickým vlakem do Jindřichovic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</si>
</sst>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8"/>
      <color indexed="12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0" fontId="1" fillId="0" borderId="29" xfId="50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4" fontId="4" fillId="0" borderId="31" xfId="50" applyNumberFormat="1" applyFont="1" applyFill="1" applyBorder="1" applyAlignment="1">
      <alignment vertical="center"/>
      <protection/>
    </xf>
    <xf numFmtId="4" fontId="4" fillId="0" borderId="31" xfId="51" applyNumberFormat="1" applyFont="1" applyFill="1" applyBorder="1" applyAlignment="1">
      <alignment vertical="center"/>
      <protection/>
    </xf>
    <xf numFmtId="4" fontId="1" fillId="0" borderId="32" xfId="51" applyNumberFormat="1" applyFont="1" applyFill="1" applyBorder="1" applyAlignment="1">
      <alignment vertical="center"/>
      <protection/>
    </xf>
    <xf numFmtId="0" fontId="4" fillId="0" borderId="16" xfId="51" applyFont="1" applyFill="1" applyBorder="1" applyAlignment="1">
      <alignment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8" fillId="0" borderId="34" xfId="0" applyFont="1" applyBorder="1" applyAlignment="1">
      <alignment vertical="center" wrapText="1"/>
    </xf>
    <xf numFmtId="1" fontId="1" fillId="0" borderId="35" xfId="51" applyNumberFormat="1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30" fillId="0" borderId="0" xfId="52" applyFont="1" applyAlignment="1">
      <alignment vertical="center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6" xfId="50" applyFont="1" applyBorder="1" applyAlignment="1">
      <alignment horizontal="center" vertical="center"/>
      <protection/>
    </xf>
    <xf numFmtId="0" fontId="4" fillId="0" borderId="24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37" xfId="50" applyFont="1" applyBorder="1" applyAlignment="1" quotePrefix="1">
      <alignment horizontal="center" vertical="center"/>
      <protection/>
    </xf>
    <xf numFmtId="0" fontId="4" fillId="0" borderId="37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vertical="center"/>
      <protection/>
    </xf>
    <xf numFmtId="0" fontId="31" fillId="0" borderId="38" xfId="50" applyFont="1" applyFill="1" applyBorder="1" applyAlignment="1">
      <alignment horizontal="center" vertical="center"/>
      <protection/>
    </xf>
    <xf numFmtId="49" fontId="5" fillId="0" borderId="29" xfId="50" applyNumberFormat="1" applyFont="1" applyFill="1" applyBorder="1" applyAlignment="1">
      <alignment horizontal="center"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0" fontId="1" fillId="0" borderId="35" xfId="50" applyFont="1" applyBorder="1" applyAlignment="1">
      <alignment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0" fontId="4" fillId="0" borderId="33" xfId="51" applyFont="1" applyFill="1" applyBorder="1" applyAlignment="1">
      <alignment vertical="center"/>
      <protection/>
    </xf>
    <xf numFmtId="49" fontId="4" fillId="0" borderId="39" xfId="51" applyNumberFormat="1" applyFont="1" applyFill="1" applyBorder="1" applyAlignment="1">
      <alignment horizontal="center"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31" fillId="0" borderId="38" xfId="51" applyFont="1" applyFill="1" applyBorder="1" applyAlignment="1">
      <alignment vertical="center"/>
      <protection/>
    </xf>
    <xf numFmtId="49" fontId="38" fillId="0" borderId="40" xfId="51" applyNumberFormat="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vertical="center"/>
      <protection/>
    </xf>
    <xf numFmtId="49" fontId="38" fillId="0" borderId="40" xfId="51" applyNumberFormat="1" applyFont="1" applyFill="1" applyBorder="1" applyAlignment="1">
      <alignment vertical="center"/>
      <protection/>
    </xf>
    <xf numFmtId="4" fontId="34" fillId="24" borderId="32" xfId="51" applyNumberFormat="1" applyFont="1" applyFill="1" applyBorder="1" applyAlignment="1">
      <alignment vertical="center"/>
      <protection/>
    </xf>
    <xf numFmtId="0" fontId="31" fillId="0" borderId="38" xfId="51" applyFont="1" applyFill="1" applyBorder="1" applyAlignment="1">
      <alignment horizontal="center" vertical="center"/>
      <protection/>
    </xf>
    <xf numFmtId="0" fontId="4" fillId="0" borderId="37" xfId="53" applyFont="1" applyFill="1" applyBorder="1" applyAlignment="1">
      <alignment vertical="center" wrapText="1"/>
      <protection/>
    </xf>
    <xf numFmtId="4" fontId="8" fillId="0" borderId="27" xfId="0" applyNumberFormat="1" applyFont="1" applyFill="1" applyBorder="1" applyAlignment="1">
      <alignment horizontal="right" vertical="center" wrapText="1"/>
    </xf>
    <xf numFmtId="4" fontId="1" fillId="0" borderId="17" xfId="51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0" fontId="4" fillId="0" borderId="39" xfId="51" applyFont="1" applyFill="1" applyBorder="1" applyAlignment="1">
      <alignment vertical="center" wrapText="1"/>
      <protection/>
    </xf>
    <xf numFmtId="0" fontId="1" fillId="0" borderId="41" xfId="51" applyFont="1" applyFill="1" applyBorder="1" applyAlignment="1">
      <alignment horizontal="left" vertical="center"/>
      <protection/>
    </xf>
    <xf numFmtId="4" fontId="34" fillId="0" borderId="32" xfId="51" applyNumberFormat="1" applyFont="1" applyFill="1" applyBorder="1" applyAlignment="1">
      <alignment vertical="center"/>
      <protection/>
    </xf>
    <xf numFmtId="0" fontId="1" fillId="0" borderId="40" xfId="51" applyFont="1" applyFill="1" applyBorder="1" applyAlignment="1">
      <alignment horizontal="left" vertical="center"/>
      <protection/>
    </xf>
    <xf numFmtId="0" fontId="31" fillId="0" borderId="22" xfId="51" applyFont="1" applyFill="1" applyBorder="1" applyAlignment="1">
      <alignment horizontal="center" vertical="center"/>
      <protection/>
    </xf>
    <xf numFmtId="49" fontId="38" fillId="0" borderId="18" xfId="51" applyNumberFormat="1" applyFont="1" applyFill="1" applyBorder="1" applyAlignment="1">
      <alignment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1" fontId="1" fillId="0" borderId="18" xfId="51" applyNumberFormat="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vertical="center"/>
      <protection/>
    </xf>
    <xf numFmtId="49" fontId="38" fillId="0" borderId="35" xfId="51" applyNumberFormat="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left"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" fontId="34" fillId="0" borderId="17" xfId="51" applyNumberFormat="1" applyFont="1" applyFill="1" applyBorder="1" applyAlignment="1">
      <alignment vertical="center"/>
      <protection/>
    </xf>
    <xf numFmtId="0" fontId="1" fillId="0" borderId="41" xfId="51" applyFont="1" applyBorder="1" applyAlignment="1">
      <alignment horizontal="center"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5" xfId="51" applyNumberFormat="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4" fontId="4" fillId="0" borderId="43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44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5" borderId="25" xfId="51" applyNumberFormat="1" applyFont="1" applyFill="1" applyBorder="1" applyAlignment="1">
      <alignment horizontal="center" vertical="center"/>
      <protection/>
    </xf>
    <xf numFmtId="0" fontId="4" fillId="25" borderId="36" xfId="51" applyFont="1" applyFill="1" applyBorder="1" applyAlignment="1">
      <alignment horizontal="center" vertical="center"/>
      <protection/>
    </xf>
    <xf numFmtId="49" fontId="4" fillId="25" borderId="24" xfId="51" applyNumberFormat="1" applyFont="1" applyFill="1" applyBorder="1" applyAlignment="1">
      <alignment horizontal="center" vertical="center"/>
      <protection/>
    </xf>
    <xf numFmtId="0" fontId="4" fillId="25" borderId="24" xfId="51" applyFont="1" applyFill="1" applyBorder="1" applyAlignment="1">
      <alignment horizontal="center" vertical="center"/>
      <protection/>
    </xf>
    <xf numFmtId="49" fontId="4" fillId="25" borderId="12" xfId="51" applyNumberFormat="1" applyFont="1" applyFill="1" applyBorder="1" applyAlignment="1">
      <alignment horizontal="center" vertical="center"/>
      <protection/>
    </xf>
    <xf numFmtId="0" fontId="4" fillId="25" borderId="13" xfId="51" applyFont="1" applyFill="1" applyBorder="1" applyAlignment="1">
      <alignment horizontal="left" vertical="center"/>
      <protection/>
    </xf>
    <xf numFmtId="4" fontId="4" fillId="25" borderId="43" xfId="51" applyNumberFormat="1" applyFont="1" applyFill="1" applyBorder="1" applyAlignment="1">
      <alignment vertical="center"/>
      <protection/>
    </xf>
    <xf numFmtId="4" fontId="4" fillId="25" borderId="10" xfId="51" applyNumberFormat="1" applyFont="1" applyFill="1" applyBorder="1" applyAlignment="1">
      <alignment vertical="center"/>
      <protection/>
    </xf>
    <xf numFmtId="4" fontId="4" fillId="25" borderId="11" xfId="51" applyNumberFormat="1" applyFont="1" applyFill="1" applyBorder="1" applyAlignment="1">
      <alignment vertical="center"/>
      <protection/>
    </xf>
    <xf numFmtId="4" fontId="4" fillId="25" borderId="44" xfId="51" applyNumberFormat="1" applyFont="1" applyFill="1" applyBorder="1" applyAlignment="1">
      <alignment vertical="center"/>
      <protection/>
    </xf>
    <xf numFmtId="49" fontId="1" fillId="0" borderId="45" xfId="51" applyNumberFormat="1" applyFont="1" applyFill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0" borderId="46" xfId="49" applyFont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0" fontId="1" fillId="0" borderId="28" xfId="49" applyFont="1" applyBorder="1" applyAlignment="1">
      <alignment horizontal="left" vertical="center"/>
      <protection/>
    </xf>
    <xf numFmtId="4" fontId="1" fillId="0" borderId="46" xfId="49" applyNumberFormat="1" applyFont="1" applyBorder="1" applyAlignment="1">
      <alignment vertical="center"/>
      <protection/>
    </xf>
    <xf numFmtId="4" fontId="1" fillId="0" borderId="45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9" fontId="1" fillId="0" borderId="47" xfId="51" applyNumberFormat="1" applyFont="1" applyFill="1" applyBorder="1" applyAlignment="1">
      <alignment horizontal="center" vertical="center"/>
      <protection/>
    </xf>
    <xf numFmtId="0" fontId="1" fillId="0" borderId="29" xfId="49" applyFont="1" applyBorder="1" applyAlignment="1">
      <alignment horizontal="center" vertical="center"/>
      <protection/>
    </xf>
    <xf numFmtId="0" fontId="0" fillId="0" borderId="29" xfId="51" applyFont="1" applyFill="1" applyBorder="1" applyAlignment="1">
      <alignment vertical="center"/>
      <protection/>
    </xf>
    <xf numFmtId="0" fontId="1" fillId="0" borderId="48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47" xfId="49" applyNumberFormat="1" applyFont="1" applyBorder="1" applyAlignment="1">
      <alignment vertical="center"/>
      <protection/>
    </xf>
    <xf numFmtId="4" fontId="4" fillId="0" borderId="47" xfId="51" applyNumberFormat="1" applyFont="1" applyFill="1" applyBorder="1" applyAlignment="1">
      <alignment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0" fontId="1" fillId="0" borderId="39" xfId="49" applyFont="1" applyBorder="1" applyAlignment="1">
      <alignment horizontal="center" vertical="center"/>
      <protection/>
    </xf>
    <xf numFmtId="0" fontId="0" fillId="0" borderId="39" xfId="51" applyFont="1" applyFill="1" applyBorder="1" applyAlignment="1">
      <alignment vertical="center"/>
      <protection/>
    </xf>
    <xf numFmtId="0" fontId="1" fillId="0" borderId="39" xfId="49" applyFont="1" applyBorder="1" applyAlignment="1">
      <alignment vertical="center"/>
      <protection/>
    </xf>
    <xf numFmtId="4" fontId="1" fillId="0" borderId="31" xfId="49" applyNumberFormat="1" applyFont="1" applyBorder="1" applyAlignment="1">
      <alignment vertical="center"/>
      <protection/>
    </xf>
    <xf numFmtId="171" fontId="4" fillId="0" borderId="50" xfId="51" applyNumberFormat="1" applyFont="1" applyFill="1" applyBorder="1" applyAlignment="1">
      <alignment vertical="center"/>
      <protection/>
    </xf>
    <xf numFmtId="4" fontId="1" fillId="0" borderId="31" xfId="51" applyNumberFormat="1" applyFont="1" applyFill="1" applyBorder="1" applyAlignment="1">
      <alignment vertical="center"/>
      <protection/>
    </xf>
    <xf numFmtId="0" fontId="1" fillId="0" borderId="29" xfId="49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1" fillId="0" borderId="35" xfId="49" applyFont="1" applyBorder="1" applyAlignment="1">
      <alignment horizontal="center" vertical="center"/>
      <protection/>
    </xf>
    <xf numFmtId="0" fontId="0" fillId="0" borderId="35" xfId="51" applyFont="1" applyFill="1" applyBorder="1" applyAlignment="1">
      <alignment vertical="center"/>
      <protection/>
    </xf>
    <xf numFmtId="0" fontId="1" fillId="0" borderId="35" xfId="49" applyFont="1" applyBorder="1" applyAlignment="1">
      <alignment vertical="center"/>
      <protection/>
    </xf>
    <xf numFmtId="4" fontId="1" fillId="0" borderId="32" xfId="49" applyNumberFormat="1" applyFont="1" applyBorder="1" applyAlignment="1">
      <alignment vertical="center"/>
      <protection/>
    </xf>
    <xf numFmtId="171" fontId="4" fillId="0" borderId="0" xfId="51" applyNumberFormat="1" applyFont="1" applyFill="1" applyBorder="1" applyAlignment="1">
      <alignment vertical="center"/>
      <protection/>
    </xf>
    <xf numFmtId="49" fontId="35" fillId="0" borderId="33" xfId="51" applyNumberFormat="1" applyFont="1" applyFill="1" applyBorder="1" applyAlignment="1">
      <alignment horizontal="center" vertical="center" wrapText="1"/>
      <protection/>
    </xf>
    <xf numFmtId="0" fontId="35" fillId="0" borderId="51" xfId="51" applyFont="1" applyFill="1" applyBorder="1" applyAlignment="1">
      <alignment horizontal="center" vertical="center" wrapText="1"/>
      <protection/>
    </xf>
    <xf numFmtId="49" fontId="35" fillId="0" borderId="37" xfId="51" applyNumberFormat="1" applyFont="1" applyFill="1" applyBorder="1" applyAlignment="1">
      <alignment horizontal="center" vertical="center" wrapText="1"/>
      <protection/>
    </xf>
    <xf numFmtId="0" fontId="35" fillId="0" borderId="37" xfId="51" applyFont="1" applyFill="1" applyBorder="1" applyAlignment="1">
      <alignment horizontal="center" vertical="center" wrapText="1"/>
      <protection/>
    </xf>
    <xf numFmtId="0" fontId="36" fillId="0" borderId="39" xfId="48" applyFont="1" applyFill="1" applyBorder="1" applyAlignment="1">
      <alignment vertical="center"/>
      <protection/>
    </xf>
    <xf numFmtId="4" fontId="35" fillId="0" borderId="31" xfId="51" applyNumberFormat="1" applyFont="1" applyFill="1" applyBorder="1" applyAlignment="1">
      <alignment vertical="center" wrapText="1"/>
      <protection/>
    </xf>
    <xf numFmtId="4" fontId="35" fillId="0" borderId="52" xfId="51" applyNumberFormat="1" applyFont="1" applyFill="1" applyBorder="1" applyAlignment="1">
      <alignment vertical="center" wrapText="1"/>
      <protection/>
    </xf>
    <xf numFmtId="49" fontId="1" fillId="0" borderId="38" xfId="51" applyNumberFormat="1" applyFont="1" applyFill="1" applyBorder="1" applyAlignment="1">
      <alignment horizontal="center" vertical="center" wrapText="1"/>
      <protection/>
    </xf>
    <xf numFmtId="0" fontId="1" fillId="0" borderId="53" xfId="51" applyFont="1" applyFill="1" applyBorder="1" applyAlignment="1">
      <alignment horizontal="center" vertical="center" wrapText="1"/>
      <protection/>
    </xf>
    <xf numFmtId="49" fontId="1" fillId="0" borderId="29" xfId="51" applyNumberFormat="1" applyFont="1" applyFill="1" applyBorder="1" applyAlignment="1">
      <alignment horizontal="center" vertical="center" wrapText="1"/>
      <protection/>
    </xf>
    <xf numFmtId="0" fontId="1" fillId="0" borderId="29" xfId="51" applyFont="1" applyFill="1" applyBorder="1" applyAlignment="1">
      <alignment horizontal="center" vertical="center" wrapText="1"/>
      <protection/>
    </xf>
    <xf numFmtId="49" fontId="1" fillId="0" borderId="35" xfId="51" applyNumberFormat="1" applyFont="1" applyFill="1" applyBorder="1" applyAlignment="1">
      <alignment horizontal="center" vertical="center" wrapText="1"/>
      <protection/>
    </xf>
    <xf numFmtId="0" fontId="1" fillId="0" borderId="35" xfId="48" applyFont="1" applyFill="1" applyBorder="1" applyAlignment="1">
      <alignment vertical="center" wrapText="1"/>
      <protection/>
    </xf>
    <xf numFmtId="4" fontId="1" fillId="0" borderId="32" xfId="51" applyNumberFormat="1" applyFont="1" applyFill="1" applyBorder="1" applyAlignment="1">
      <alignment vertical="center" wrapText="1"/>
      <protection/>
    </xf>
    <xf numFmtId="171" fontId="1" fillId="0" borderId="30" xfId="51" applyNumberFormat="1" applyFont="1" applyFill="1" applyBorder="1" applyAlignment="1">
      <alignment vertical="center" wrapText="1"/>
      <protection/>
    </xf>
    <xf numFmtId="49" fontId="39" fillId="0" borderId="52" xfId="51" applyNumberFormat="1" applyFont="1" applyFill="1" applyBorder="1" applyAlignment="1">
      <alignment horizontal="center" vertical="center"/>
      <protection/>
    </xf>
    <xf numFmtId="49" fontId="39" fillId="0" borderId="39" xfId="51" applyNumberFormat="1" applyFont="1" applyBorder="1" applyAlignment="1">
      <alignment horizontal="center" vertical="center" wrapText="1"/>
      <protection/>
    </xf>
    <xf numFmtId="49" fontId="39" fillId="0" borderId="37" xfId="49" applyNumberFormat="1" applyFont="1" applyFill="1" applyBorder="1" applyAlignment="1">
      <alignment horizontal="center" vertical="center" wrapText="1"/>
      <protection/>
    </xf>
    <xf numFmtId="0" fontId="39" fillId="0" borderId="37" xfId="51" applyFont="1" applyFill="1" applyBorder="1" applyAlignment="1">
      <alignment horizontal="center" vertical="center" wrapText="1"/>
      <protection/>
    </xf>
    <xf numFmtId="2" fontId="40" fillId="0" borderId="16" xfId="54" applyNumberFormat="1" applyFont="1" applyFill="1" applyBorder="1" applyAlignment="1">
      <alignment horizontal="left" vertical="center" wrapText="1"/>
      <protection/>
    </xf>
    <xf numFmtId="4" fontId="39" fillId="0" borderId="31" xfId="49" applyNumberFormat="1" applyFont="1" applyFill="1" applyBorder="1" applyAlignment="1">
      <alignment vertical="center" wrapText="1"/>
      <protection/>
    </xf>
    <xf numFmtId="4" fontId="39" fillId="0" borderId="54" xfId="49" applyNumberFormat="1" applyFont="1" applyFill="1" applyBorder="1" applyAlignment="1">
      <alignment vertical="center" wrapText="1"/>
      <protection/>
    </xf>
    <xf numFmtId="0" fontId="35" fillId="0" borderId="55" xfId="49" applyFont="1" applyFill="1" applyBorder="1" applyAlignment="1">
      <alignment horizontal="center" vertical="center" wrapText="1"/>
      <protection/>
    </xf>
    <xf numFmtId="49" fontId="35" fillId="0" borderId="41" xfId="49" applyNumberFormat="1" applyFont="1" applyFill="1" applyBorder="1" applyAlignment="1">
      <alignment horizontal="center" vertical="center" wrapText="1"/>
      <protection/>
    </xf>
    <xf numFmtId="49" fontId="35" fillId="0" borderId="56" xfId="49" applyNumberFormat="1" applyFont="1" applyFill="1" applyBorder="1" applyAlignment="1">
      <alignment horizontal="center" vertical="center" wrapText="1"/>
      <protection/>
    </xf>
    <xf numFmtId="4" fontId="1" fillId="0" borderId="57" xfId="51" applyNumberFormat="1" applyFont="1" applyFill="1" applyBorder="1" applyAlignment="1">
      <alignment vertical="center"/>
      <protection/>
    </xf>
    <xf numFmtId="49" fontId="35" fillId="0" borderId="33" xfId="51" applyNumberFormat="1" applyFont="1" applyFill="1" applyBorder="1" applyAlignment="1">
      <alignment horizontal="center" vertical="center"/>
      <protection/>
    </xf>
    <xf numFmtId="0" fontId="35" fillId="0" borderId="37" xfId="49" applyFont="1" applyFill="1" applyBorder="1" applyAlignment="1">
      <alignment horizontal="center" vertical="center"/>
      <protection/>
    </xf>
    <xf numFmtId="0" fontId="35" fillId="0" borderId="37" xfId="51" applyFont="1" applyFill="1" applyBorder="1" applyAlignment="1">
      <alignment horizontal="center" vertical="center"/>
      <protection/>
    </xf>
    <xf numFmtId="49" fontId="35" fillId="0" borderId="37" xfId="49" applyNumberFormat="1" applyFont="1" applyFill="1" applyBorder="1" applyAlignment="1">
      <alignment horizontal="center" vertical="center" wrapText="1"/>
      <protection/>
    </xf>
    <xf numFmtId="0" fontId="35" fillId="0" borderId="37" xfId="49" applyFont="1" applyBorder="1" applyAlignment="1">
      <alignment horizontal="center" vertical="center"/>
      <protection/>
    </xf>
    <xf numFmtId="0" fontId="35" fillId="0" borderId="16" xfId="49" applyFont="1" applyBorder="1" applyAlignment="1">
      <alignment vertical="center"/>
      <protection/>
    </xf>
    <xf numFmtId="4" fontId="35" fillId="0" borderId="52" xfId="49" applyNumberFormat="1" applyFont="1" applyBorder="1" applyAlignment="1">
      <alignment vertical="center"/>
      <protection/>
    </xf>
    <xf numFmtId="0" fontId="1" fillId="0" borderId="27" xfId="49" applyFont="1" applyFill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58" xfId="49" applyFont="1" applyBorder="1" applyAlignment="1">
      <alignment vertical="center"/>
      <protection/>
    </xf>
    <xf numFmtId="4" fontId="1" fillId="0" borderId="45" xfId="49" applyNumberFormat="1" applyFont="1" applyBorder="1" applyAlignment="1">
      <alignment vertical="center"/>
      <protection/>
    </xf>
    <xf numFmtId="0" fontId="35" fillId="0" borderId="39" xfId="48" applyFont="1" applyFill="1" applyBorder="1" applyAlignment="1">
      <alignment vertical="center" wrapText="1"/>
      <protection/>
    </xf>
    <xf numFmtId="4" fontId="35" fillId="0" borderId="54" xfId="51" applyNumberFormat="1" applyFont="1" applyFill="1" applyBorder="1" applyAlignment="1">
      <alignment vertical="center" wrapText="1"/>
      <protection/>
    </xf>
    <xf numFmtId="49" fontId="1" fillId="0" borderId="55" xfId="51" applyNumberFormat="1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horizontal="center"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40" xfId="48" applyFont="1" applyFill="1" applyBorder="1" applyAlignment="1">
      <alignment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0" fontId="1" fillId="0" borderId="37" xfId="49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vertical="center"/>
      <protection/>
    </xf>
    <xf numFmtId="4" fontId="1" fillId="0" borderId="50" xfId="51" applyNumberFormat="1" applyFont="1" applyFill="1" applyBorder="1" applyAlignment="1">
      <alignment vertical="center"/>
      <protection/>
    </xf>
    <xf numFmtId="171" fontId="1" fillId="0" borderId="52" xfId="51" applyNumberFormat="1" applyFont="1" applyFill="1" applyBorder="1" applyAlignment="1">
      <alignment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49" fontId="1" fillId="0" borderId="61" xfId="51" applyNumberFormat="1" applyFont="1" applyFill="1" applyBorder="1" applyAlignment="1">
      <alignment horizontal="center" vertical="center"/>
      <protection/>
    </xf>
    <xf numFmtId="0" fontId="1" fillId="0" borderId="62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48" xfId="49" applyFont="1" applyBorder="1" applyAlignment="1">
      <alignment vertical="center"/>
      <protection/>
    </xf>
    <xf numFmtId="4" fontId="1" fillId="0" borderId="63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9" fontId="35" fillId="0" borderId="52" xfId="51" applyNumberFormat="1" applyFont="1" applyFill="1" applyBorder="1" applyAlignment="1">
      <alignment horizontal="center" vertical="center"/>
      <protection/>
    </xf>
    <xf numFmtId="49" fontId="35" fillId="0" borderId="37" xfId="51" applyNumberFormat="1" applyFont="1" applyFill="1" applyBorder="1" applyAlignment="1">
      <alignment horizontal="center" vertical="center"/>
      <protection/>
    </xf>
    <xf numFmtId="0" fontId="35" fillId="0" borderId="16" xfId="48" applyFont="1" applyFill="1" applyBorder="1" applyAlignment="1">
      <alignment vertical="center"/>
      <protection/>
    </xf>
    <xf numFmtId="4" fontId="35" fillId="0" borderId="50" xfId="51" applyNumberFormat="1" applyFont="1" applyFill="1" applyBorder="1" applyAlignment="1">
      <alignment vertical="center"/>
      <protection/>
    </xf>
    <xf numFmtId="4" fontId="35" fillId="0" borderId="31" xfId="51" applyNumberFormat="1" applyFont="1" applyFill="1" applyBorder="1" applyAlignment="1">
      <alignment vertical="center"/>
      <protection/>
    </xf>
    <xf numFmtId="49" fontId="1" fillId="0" borderId="30" xfId="51" applyNumberFormat="1" applyFont="1" applyFill="1" applyBorder="1" applyAlignment="1">
      <alignment horizontal="center" vertical="center"/>
      <protection/>
    </xf>
    <xf numFmtId="0" fontId="1" fillId="0" borderId="58" xfId="48" applyFont="1" applyFill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4" fontId="1" fillId="0" borderId="64" xfId="51" applyNumberFormat="1" applyFont="1" applyFill="1" applyBorder="1" applyAlignment="1">
      <alignment vertical="center"/>
      <protection/>
    </xf>
    <xf numFmtId="4" fontId="34" fillId="24" borderId="32" xfId="50" applyNumberFormat="1" applyFont="1" applyFill="1" applyBorder="1" applyAlignment="1">
      <alignment vertical="center"/>
      <protection/>
    </xf>
    <xf numFmtId="4" fontId="34" fillId="0" borderId="32" xfId="50" applyNumberFormat="1" applyFont="1" applyFill="1" applyBorder="1" applyAlignment="1">
      <alignment vertical="center"/>
      <protection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7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4" fillId="0" borderId="68" xfId="51" applyFont="1" applyFill="1" applyBorder="1" applyAlignment="1">
      <alignment horizontal="center" vertical="center"/>
      <protection/>
    </xf>
    <xf numFmtId="0" fontId="4" fillId="0" borderId="59" xfId="51" applyFont="1" applyFill="1" applyBorder="1" applyAlignment="1">
      <alignment horizontal="center"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69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2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66" xfId="52" applyNumberFormat="1" applyFont="1" applyBorder="1" applyAlignment="1">
      <alignment horizontal="center" vertical="center"/>
      <protection/>
    </xf>
    <xf numFmtId="49" fontId="4" fillId="0" borderId="32" xfId="52" applyNumberFormat="1" applyFont="1" applyBorder="1" applyAlignment="1">
      <alignment horizontal="center" vertical="center"/>
      <protection/>
    </xf>
    <xf numFmtId="0" fontId="4" fillId="0" borderId="70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63" xfId="52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47" xfId="50" applyFont="1" applyBorder="1" applyAlignment="1">
      <alignment horizontal="center" vertical="center"/>
      <protection/>
    </xf>
    <xf numFmtId="0" fontId="4" fillId="0" borderId="66" xfId="50" applyFont="1" applyFill="1" applyBorder="1" applyAlignment="1">
      <alignment horizontal="center" vertic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0" borderId="44" xfId="50" applyFont="1" applyBorder="1" applyAlignment="1">
      <alignment horizontal="center" vertical="center"/>
      <protection/>
    </xf>
    <xf numFmtId="0" fontId="1" fillId="0" borderId="66" xfId="52" applyFont="1" applyBorder="1" applyAlignment="1">
      <alignment horizontal="center" vertical="center" textRotation="90" wrapText="1"/>
      <protection/>
    </xf>
    <xf numFmtId="0" fontId="1" fillId="0" borderId="49" xfId="52" applyFont="1" applyBorder="1" applyAlignment="1">
      <alignment horizontal="center" vertical="center" textRotation="90" wrapText="1"/>
      <protection/>
    </xf>
    <xf numFmtId="0" fontId="1" fillId="0" borderId="32" xfId="52" applyFont="1" applyBorder="1" applyAlignment="1">
      <alignment horizontal="center" vertical="center" textRotation="90" wrapText="1"/>
      <protection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 3 2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3" width="12.8515625" style="2" customWidth="1"/>
    <col min="4" max="4" width="14.28125" style="2" bestFit="1" customWidth="1"/>
    <col min="5" max="5" width="13.140625" style="2" bestFit="1" customWidth="1"/>
    <col min="6" max="6" width="14.28125" style="2" bestFit="1" customWidth="1"/>
    <col min="7" max="16384" width="9.140625" style="2" customWidth="1"/>
  </cols>
  <sheetData>
    <row r="1" spans="1:6" ht="20.25">
      <c r="A1" s="248" t="s">
        <v>96</v>
      </c>
      <c r="B1" s="248"/>
      <c r="C1" s="248"/>
      <c r="D1" s="248"/>
      <c r="E1" s="248"/>
      <c r="F1" s="248"/>
    </row>
    <row r="2" ht="18" customHeight="1"/>
    <row r="3" spans="1:6" ht="16.5" customHeight="1">
      <c r="A3" s="249" t="s">
        <v>30</v>
      </c>
      <c r="B3" s="249"/>
      <c r="C3" s="249"/>
      <c r="D3" s="249"/>
      <c r="E3" s="249"/>
      <c r="F3" s="249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97</v>
      </c>
      <c r="D5" s="28" t="s">
        <v>98</v>
      </c>
      <c r="E5" s="5" t="s">
        <v>0</v>
      </c>
      <c r="F5" s="6" t="s">
        <v>99</v>
      </c>
    </row>
    <row r="6" spans="1:6" ht="15" customHeight="1">
      <c r="A6" s="50" t="s">
        <v>9</v>
      </c>
      <c r="B6" s="7" t="s">
        <v>23</v>
      </c>
      <c r="C6" s="8">
        <f>C7+C8+C9</f>
        <v>3035587.23</v>
      </c>
      <c r="D6" s="285">
        <f>D7+D8+D9</f>
        <v>3056333.58</v>
      </c>
      <c r="E6" s="244">
        <f>SUM(E7:E9)</f>
        <v>17</v>
      </c>
      <c r="F6" s="9">
        <f>SUM(F7:F9)</f>
        <v>3056350.58</v>
      </c>
    </row>
    <row r="7" spans="1:6" ht="15" customHeight="1">
      <c r="A7" s="17" t="s">
        <v>53</v>
      </c>
      <c r="B7" s="10" t="s">
        <v>10</v>
      </c>
      <c r="C7" s="11">
        <v>2960700</v>
      </c>
      <c r="D7" s="12">
        <v>2965510.42</v>
      </c>
      <c r="E7" s="19">
        <f>'příjmy OD'!J8</f>
        <v>17</v>
      </c>
      <c r="F7" s="13">
        <f aca="true" t="shared" si="0" ref="F7:F25">D7+E7</f>
        <v>2965527.42</v>
      </c>
    </row>
    <row r="8" spans="1:6" ht="15" customHeight="1">
      <c r="A8" s="17" t="s">
        <v>54</v>
      </c>
      <c r="B8" s="10" t="s">
        <v>11</v>
      </c>
      <c r="C8" s="11">
        <v>74887.23</v>
      </c>
      <c r="D8" s="12">
        <v>90733.52</v>
      </c>
      <c r="E8" s="19"/>
      <c r="F8" s="13">
        <f t="shared" si="0"/>
        <v>90733.52</v>
      </c>
    </row>
    <row r="9" spans="1:6" ht="15" customHeight="1">
      <c r="A9" s="17" t="s">
        <v>55</v>
      </c>
      <c r="B9" s="10" t="s">
        <v>12</v>
      </c>
      <c r="C9" s="11">
        <v>0</v>
      </c>
      <c r="D9" s="12">
        <v>89.64</v>
      </c>
      <c r="E9" s="19"/>
      <c r="F9" s="13">
        <f t="shared" si="0"/>
        <v>89.64</v>
      </c>
    </row>
    <row r="10" spans="1:6" ht="15" customHeight="1">
      <c r="A10" s="51" t="s">
        <v>56</v>
      </c>
      <c r="B10" s="10" t="s">
        <v>13</v>
      </c>
      <c r="C10" s="15">
        <f>C11+C17</f>
        <v>97103.26999999999</v>
      </c>
      <c r="D10" s="286">
        <f>D11+D17</f>
        <v>5407041.710000001</v>
      </c>
      <c r="E10" s="245">
        <f>E11+E17</f>
        <v>0</v>
      </c>
      <c r="F10" s="16">
        <f>F11+F17</f>
        <v>5407041.710000001</v>
      </c>
    </row>
    <row r="11" spans="1:6" ht="15" customHeight="1">
      <c r="A11" s="17" t="s">
        <v>57</v>
      </c>
      <c r="B11" s="10" t="s">
        <v>14</v>
      </c>
      <c r="C11" s="11">
        <f>SUM(C12:C16)</f>
        <v>97103.26999999999</v>
      </c>
      <c r="D11" s="12">
        <f>SUM(D12:D16)</f>
        <v>5405028.170000001</v>
      </c>
      <c r="E11" s="12">
        <f>SUM(E12:E16)</f>
        <v>0</v>
      </c>
      <c r="F11" s="13">
        <f>SUM(F12:F16)</f>
        <v>5405028.170000001</v>
      </c>
    </row>
    <row r="12" spans="1:6" ht="15" customHeight="1">
      <c r="A12" s="17" t="s">
        <v>60</v>
      </c>
      <c r="B12" s="10" t="s">
        <v>15</v>
      </c>
      <c r="C12" s="11">
        <v>70970.2</v>
      </c>
      <c r="D12" s="12">
        <v>70970.2</v>
      </c>
      <c r="E12" s="19"/>
      <c r="F12" s="13">
        <f t="shared" si="0"/>
        <v>70970.2</v>
      </c>
    </row>
    <row r="13" spans="1:6" ht="15" customHeight="1">
      <c r="A13" s="17" t="s">
        <v>58</v>
      </c>
      <c r="B13" s="10" t="s">
        <v>14</v>
      </c>
      <c r="C13" s="18">
        <v>0</v>
      </c>
      <c r="D13" s="12">
        <v>5307294.66</v>
      </c>
      <c r="E13" s="19"/>
      <c r="F13" s="13">
        <f>D13+E13</f>
        <v>5307294.66</v>
      </c>
    </row>
    <row r="14" spans="1:6" ht="15" customHeight="1">
      <c r="A14" s="17" t="s">
        <v>59</v>
      </c>
      <c r="B14" s="10" t="s">
        <v>33</v>
      </c>
      <c r="C14" s="18">
        <v>0</v>
      </c>
      <c r="D14" s="12">
        <v>410.19</v>
      </c>
      <c r="E14" s="19"/>
      <c r="F14" s="13">
        <f>D14+E14</f>
        <v>410.19</v>
      </c>
    </row>
    <row r="15" spans="1:6" ht="15" customHeight="1">
      <c r="A15" s="17" t="s">
        <v>61</v>
      </c>
      <c r="B15" s="10">
        <v>4121</v>
      </c>
      <c r="C15" s="18">
        <v>26133.07</v>
      </c>
      <c r="D15" s="12">
        <v>26353.12</v>
      </c>
      <c r="E15" s="19"/>
      <c r="F15" s="13">
        <f t="shared" si="0"/>
        <v>26353.12</v>
      </c>
    </row>
    <row r="16" spans="1:6" ht="15" customHeight="1">
      <c r="A16" s="17" t="s">
        <v>68</v>
      </c>
      <c r="B16" s="10">
        <v>4123</v>
      </c>
      <c r="C16" s="18">
        <v>0</v>
      </c>
      <c r="D16" s="12">
        <v>0</v>
      </c>
      <c r="E16" s="19"/>
      <c r="F16" s="13">
        <f t="shared" si="0"/>
        <v>0</v>
      </c>
    </row>
    <row r="17" spans="1:6" ht="15" customHeight="1">
      <c r="A17" s="17" t="s">
        <v>65</v>
      </c>
      <c r="B17" s="10" t="s">
        <v>16</v>
      </c>
      <c r="C17" s="18">
        <f>SUM(C18:C21)</f>
        <v>0</v>
      </c>
      <c r="D17" s="12">
        <f>SUM(D18:D21)</f>
        <v>2013.54</v>
      </c>
      <c r="E17" s="246">
        <f>SUM(E18:E21)</f>
        <v>0</v>
      </c>
      <c r="F17" s="13">
        <f>SUM(F18:F21)</f>
        <v>2013.54</v>
      </c>
    </row>
    <row r="18" spans="1:6" ht="15" customHeight="1">
      <c r="A18" s="17" t="s">
        <v>66</v>
      </c>
      <c r="B18" s="10" t="s">
        <v>16</v>
      </c>
      <c r="C18" s="18">
        <v>0</v>
      </c>
      <c r="D18" s="12">
        <v>111.87</v>
      </c>
      <c r="E18" s="246"/>
      <c r="F18" s="13">
        <f t="shared" si="0"/>
        <v>111.87</v>
      </c>
    </row>
    <row r="19" spans="1:6" ht="15" customHeight="1">
      <c r="A19" s="17" t="s">
        <v>64</v>
      </c>
      <c r="B19" s="10">
        <v>4221</v>
      </c>
      <c r="C19" s="18">
        <v>0</v>
      </c>
      <c r="D19" s="12">
        <v>0</v>
      </c>
      <c r="E19" s="246"/>
      <c r="F19" s="13">
        <f>D19+E19</f>
        <v>0</v>
      </c>
    </row>
    <row r="20" spans="1:6" ht="15" customHeight="1">
      <c r="A20" s="17" t="s">
        <v>67</v>
      </c>
      <c r="B20" s="10">
        <v>4223</v>
      </c>
      <c r="C20" s="18">
        <v>0</v>
      </c>
      <c r="D20" s="12">
        <v>0</v>
      </c>
      <c r="E20" s="246"/>
      <c r="F20" s="13">
        <f>D20+E20</f>
        <v>0</v>
      </c>
    </row>
    <row r="21" spans="1:6" ht="15" customHeight="1">
      <c r="A21" s="17" t="s">
        <v>62</v>
      </c>
      <c r="B21" s="10" t="s">
        <v>63</v>
      </c>
      <c r="C21" s="18">
        <v>0</v>
      </c>
      <c r="D21" s="12">
        <v>1901.67</v>
      </c>
      <c r="E21" s="246"/>
      <c r="F21" s="13">
        <f>D21+E21</f>
        <v>1901.67</v>
      </c>
    </row>
    <row r="22" spans="1:6" ht="15" customHeight="1">
      <c r="A22" s="14" t="s">
        <v>17</v>
      </c>
      <c r="B22" s="20" t="s">
        <v>24</v>
      </c>
      <c r="C22" s="15">
        <f>C6+C10</f>
        <v>3132690.5</v>
      </c>
      <c r="D22" s="286">
        <f>D6+D10</f>
        <v>8463375.290000001</v>
      </c>
      <c r="E22" s="245">
        <f>E6+E10</f>
        <v>17</v>
      </c>
      <c r="F22" s="16">
        <f>F6+F10</f>
        <v>8463392.290000001</v>
      </c>
    </row>
    <row r="23" spans="1:6" ht="15" customHeight="1">
      <c r="A23" s="14" t="s">
        <v>18</v>
      </c>
      <c r="B23" s="20" t="s">
        <v>19</v>
      </c>
      <c r="C23" s="15">
        <f>SUM(C24:C26)</f>
        <v>-96875</v>
      </c>
      <c r="D23" s="286">
        <f>SUM(D24:D26)</f>
        <v>2001508.7400000002</v>
      </c>
      <c r="E23" s="245">
        <f>SUM(E24:E26)</f>
        <v>0</v>
      </c>
      <c r="F23" s="21">
        <f>SUM(F24:F26)</f>
        <v>2001508.7400000002</v>
      </c>
    </row>
    <row r="24" spans="1:6" ht="15" customHeight="1">
      <c r="A24" s="17" t="s">
        <v>100</v>
      </c>
      <c r="B24" s="10" t="s">
        <v>20</v>
      </c>
      <c r="C24" s="18">
        <v>0</v>
      </c>
      <c r="D24" s="12">
        <v>111779.24</v>
      </c>
      <c r="E24" s="246"/>
      <c r="F24" s="13">
        <f t="shared" si="0"/>
        <v>111779.24</v>
      </c>
    </row>
    <row r="25" spans="1:7" ht="15" customHeight="1">
      <c r="A25" s="17" t="s">
        <v>101</v>
      </c>
      <c r="B25" s="10" t="s">
        <v>20</v>
      </c>
      <c r="C25" s="18">
        <v>0</v>
      </c>
      <c r="D25" s="12">
        <v>1986604.5</v>
      </c>
      <c r="E25" s="246"/>
      <c r="F25" s="13">
        <f t="shared" si="0"/>
        <v>1986604.5</v>
      </c>
      <c r="G25" s="47"/>
    </row>
    <row r="26" spans="1:6" ht="15" customHeight="1" thickBot="1">
      <c r="A26" s="48" t="s">
        <v>102</v>
      </c>
      <c r="B26" s="10">
        <v>-8124</v>
      </c>
      <c r="C26" s="18">
        <v>-96875</v>
      </c>
      <c r="D26" s="287">
        <v>-96875</v>
      </c>
      <c r="E26" s="246"/>
      <c r="F26" s="13">
        <f>D26+E26</f>
        <v>-96875</v>
      </c>
    </row>
    <row r="27" spans="1:6" ht="15" customHeight="1" thickBot="1">
      <c r="A27" s="22" t="s">
        <v>21</v>
      </c>
      <c r="B27" s="23"/>
      <c r="C27" s="24">
        <f>C23+C10+C6</f>
        <v>3035815.5</v>
      </c>
      <c r="D27" s="25">
        <f>D23+D10+D6</f>
        <v>10464884.030000001</v>
      </c>
      <c r="E27" s="247">
        <f>E6+E10+E23</f>
        <v>17</v>
      </c>
      <c r="F27" s="26">
        <f>D27+E27</f>
        <v>10464901.030000001</v>
      </c>
    </row>
    <row r="29" ht="9.75">
      <c r="E29" s="35"/>
    </row>
    <row r="30" spans="1:6" ht="17.25">
      <c r="A30" s="249" t="s">
        <v>31</v>
      </c>
      <c r="B30" s="249"/>
      <c r="C30" s="249"/>
      <c r="D30" s="249"/>
      <c r="E30" s="249"/>
      <c r="F30" s="249"/>
    </row>
    <row r="31" spans="1:6" ht="12" customHeight="1" thickBot="1">
      <c r="A31" s="1"/>
      <c r="B31" s="1"/>
      <c r="C31" s="1"/>
      <c r="D31" s="1"/>
      <c r="E31" s="1"/>
      <c r="F31" s="1"/>
    </row>
    <row r="32" spans="1:6" ht="15" customHeight="1" thickBot="1">
      <c r="A32" s="27" t="s">
        <v>25</v>
      </c>
      <c r="B32" s="28" t="s">
        <v>2</v>
      </c>
      <c r="C32" s="5" t="s">
        <v>97</v>
      </c>
      <c r="D32" s="28" t="s">
        <v>98</v>
      </c>
      <c r="E32" s="5" t="s">
        <v>0</v>
      </c>
      <c r="F32" s="6" t="s">
        <v>99</v>
      </c>
    </row>
    <row r="33" spans="1:6" ht="15" customHeight="1">
      <c r="A33" s="29" t="s">
        <v>36</v>
      </c>
      <c r="B33" s="30" t="s">
        <v>26</v>
      </c>
      <c r="C33" s="31">
        <v>31838.7</v>
      </c>
      <c r="D33" s="31">
        <v>31838.7</v>
      </c>
      <c r="E33" s="31"/>
      <c r="F33" s="32">
        <f>D33+E33</f>
        <v>31838.7</v>
      </c>
    </row>
    <row r="34" spans="1:6" ht="15" customHeight="1">
      <c r="A34" s="33" t="s">
        <v>37</v>
      </c>
      <c r="B34" s="34" t="s">
        <v>26</v>
      </c>
      <c r="C34" s="12">
        <v>293544.42</v>
      </c>
      <c r="D34" s="12">
        <v>294261.07</v>
      </c>
      <c r="E34" s="31"/>
      <c r="F34" s="32">
        <f>D34+E34</f>
        <v>294261.07</v>
      </c>
    </row>
    <row r="35" spans="1:6" ht="15" customHeight="1">
      <c r="A35" s="33" t="s">
        <v>38</v>
      </c>
      <c r="B35" s="34" t="s">
        <v>28</v>
      </c>
      <c r="C35" s="12">
        <v>39850</v>
      </c>
      <c r="D35" s="12">
        <v>196888.78</v>
      </c>
      <c r="E35" s="31"/>
      <c r="F35" s="32">
        <f>D35+E35</f>
        <v>196888.78</v>
      </c>
    </row>
    <row r="36" spans="1:6" ht="15" customHeight="1">
      <c r="A36" s="33" t="s">
        <v>39</v>
      </c>
      <c r="B36" s="34" t="s">
        <v>26</v>
      </c>
      <c r="C36" s="12">
        <v>1043445.62</v>
      </c>
      <c r="D36" s="12">
        <v>1045426.65</v>
      </c>
      <c r="E36" s="31"/>
      <c r="F36" s="32">
        <f aca="true" t="shared" si="1" ref="F36:F49">D36+E36</f>
        <v>1045426.65</v>
      </c>
    </row>
    <row r="37" spans="1:6" ht="15" customHeight="1">
      <c r="A37" s="33" t="s">
        <v>40</v>
      </c>
      <c r="B37" s="34" t="s">
        <v>26</v>
      </c>
      <c r="C37" s="12">
        <v>750740.06</v>
      </c>
      <c r="D37" s="12">
        <v>853992.54</v>
      </c>
      <c r="E37" s="86"/>
      <c r="F37" s="32">
        <f>D37+E37</f>
        <v>853992.54</v>
      </c>
    </row>
    <row r="38" spans="1:6" ht="15" customHeight="1">
      <c r="A38" s="33" t="s">
        <v>41</v>
      </c>
      <c r="B38" s="34" t="s">
        <v>26</v>
      </c>
      <c r="C38" s="12">
        <v>0</v>
      </c>
      <c r="D38" s="12">
        <v>4695932.890000001</v>
      </c>
      <c r="E38" s="86"/>
      <c r="F38" s="32">
        <f>D38+E38</f>
        <v>4695932.890000001</v>
      </c>
    </row>
    <row r="39" spans="1:6" ht="15" customHeight="1">
      <c r="A39" s="33" t="s">
        <v>42</v>
      </c>
      <c r="B39" s="34" t="s">
        <v>28</v>
      </c>
      <c r="C39" s="12">
        <v>119012.32</v>
      </c>
      <c r="D39" s="12">
        <v>829092.9400000002</v>
      </c>
      <c r="E39" s="86">
        <f>'917 06'!I9</f>
        <v>17</v>
      </c>
      <c r="F39" s="32">
        <f>D39+E39</f>
        <v>829109.9400000002</v>
      </c>
    </row>
    <row r="40" spans="1:6" ht="15" customHeight="1">
      <c r="A40" s="33" t="s">
        <v>43</v>
      </c>
      <c r="B40" s="34" t="s">
        <v>26</v>
      </c>
      <c r="C40" s="12">
        <v>58150</v>
      </c>
      <c r="D40" s="12">
        <v>168969</v>
      </c>
      <c r="E40" s="86"/>
      <c r="F40" s="32">
        <f>D40+E40</f>
        <v>168969</v>
      </c>
    </row>
    <row r="41" spans="1:6" ht="15" customHeight="1">
      <c r="A41" s="33" t="s">
        <v>44</v>
      </c>
      <c r="B41" s="34" t="s">
        <v>27</v>
      </c>
      <c r="C41" s="12">
        <v>236397.78</v>
      </c>
      <c r="D41" s="12">
        <v>807097.18</v>
      </c>
      <c r="E41" s="86"/>
      <c r="F41" s="32">
        <f>D41+E41</f>
        <v>807097.18</v>
      </c>
    </row>
    <row r="42" spans="1:6" ht="15" customHeight="1">
      <c r="A42" s="33" t="s">
        <v>45</v>
      </c>
      <c r="B42" s="34" t="s">
        <v>27</v>
      </c>
      <c r="C42" s="12">
        <v>0</v>
      </c>
      <c r="D42" s="12">
        <v>0</v>
      </c>
      <c r="E42" s="86"/>
      <c r="F42" s="32">
        <f t="shared" si="1"/>
        <v>0</v>
      </c>
    </row>
    <row r="43" spans="1:6" ht="15" customHeight="1">
      <c r="A43" s="33" t="s">
        <v>46</v>
      </c>
      <c r="B43" s="34" t="s">
        <v>28</v>
      </c>
      <c r="C43" s="12">
        <v>300946.4</v>
      </c>
      <c r="D43" s="12">
        <v>1241789.2200000002</v>
      </c>
      <c r="E43" s="86"/>
      <c r="F43" s="32">
        <f t="shared" si="1"/>
        <v>1241789.2200000002</v>
      </c>
    </row>
    <row r="44" spans="1:8" ht="15" customHeight="1">
      <c r="A44" s="33" t="s">
        <v>47</v>
      </c>
      <c r="B44" s="34" t="s">
        <v>28</v>
      </c>
      <c r="C44" s="12">
        <v>15500</v>
      </c>
      <c r="D44" s="12">
        <v>15500</v>
      </c>
      <c r="E44" s="31"/>
      <c r="F44" s="32">
        <f t="shared" si="1"/>
        <v>15500</v>
      </c>
      <c r="H44" s="35"/>
    </row>
    <row r="45" spans="1:6" ht="15" customHeight="1">
      <c r="A45" s="33" t="s">
        <v>48</v>
      </c>
      <c r="B45" s="34" t="s">
        <v>26</v>
      </c>
      <c r="C45" s="12">
        <v>7390.2</v>
      </c>
      <c r="D45" s="12">
        <v>11008.82</v>
      </c>
      <c r="E45" s="31"/>
      <c r="F45" s="32">
        <f t="shared" si="1"/>
        <v>11008.82</v>
      </c>
    </row>
    <row r="46" spans="1:6" ht="15" customHeight="1">
      <c r="A46" s="33" t="s">
        <v>49</v>
      </c>
      <c r="B46" s="34" t="s">
        <v>28</v>
      </c>
      <c r="C46" s="12">
        <v>100000</v>
      </c>
      <c r="D46" s="12">
        <v>166413.18</v>
      </c>
      <c r="E46" s="31"/>
      <c r="F46" s="32">
        <f t="shared" si="1"/>
        <v>166413.18</v>
      </c>
    </row>
    <row r="47" spans="1:6" ht="15" customHeight="1">
      <c r="A47" s="33" t="s">
        <v>50</v>
      </c>
      <c r="B47" s="34" t="s">
        <v>28</v>
      </c>
      <c r="C47" s="12">
        <v>5000</v>
      </c>
      <c r="D47" s="12">
        <v>15293.36</v>
      </c>
      <c r="E47" s="31"/>
      <c r="F47" s="32">
        <f t="shared" si="1"/>
        <v>15293.36</v>
      </c>
    </row>
    <row r="48" spans="1:6" ht="15" customHeight="1">
      <c r="A48" s="33" t="s">
        <v>51</v>
      </c>
      <c r="B48" s="34" t="s">
        <v>28</v>
      </c>
      <c r="C48" s="12">
        <v>30000</v>
      </c>
      <c r="D48" s="12">
        <v>86065.55</v>
      </c>
      <c r="E48" s="31"/>
      <c r="F48" s="32">
        <f t="shared" si="1"/>
        <v>86065.55</v>
      </c>
    </row>
    <row r="49" spans="1:6" ht="15" customHeight="1" thickBot="1">
      <c r="A49" s="33" t="s">
        <v>52</v>
      </c>
      <c r="B49" s="34" t="s">
        <v>28</v>
      </c>
      <c r="C49" s="12">
        <v>4000</v>
      </c>
      <c r="D49" s="12">
        <v>5314.15</v>
      </c>
      <c r="E49" s="31"/>
      <c r="F49" s="32">
        <f t="shared" si="1"/>
        <v>5314.15</v>
      </c>
    </row>
    <row r="50" spans="1:6" ht="15" customHeight="1" thickBot="1">
      <c r="A50" s="36" t="s">
        <v>29</v>
      </c>
      <c r="B50" s="37"/>
      <c r="C50" s="25">
        <f>SUM(C33:C49)</f>
        <v>3035815.4999999995</v>
      </c>
      <c r="D50" s="25">
        <f>SUM(D33:D49)</f>
        <v>10464884.030000003</v>
      </c>
      <c r="E50" s="25">
        <f>SUM(E33:E49)</f>
        <v>17</v>
      </c>
      <c r="F50" s="26">
        <f>SUM(F33:F49)</f>
        <v>10464901.030000003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2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7109375" style="108" customWidth="1"/>
    <col min="2" max="2" width="3.00390625" style="108" customWidth="1"/>
    <col min="3" max="3" width="8.8515625" style="108" customWidth="1"/>
    <col min="4" max="4" width="4.28125" style="108" customWidth="1"/>
    <col min="5" max="5" width="5.28125" style="108" customWidth="1"/>
    <col min="6" max="6" width="7.8515625" style="108" bestFit="1" customWidth="1"/>
    <col min="7" max="7" width="43.7109375" style="108" customWidth="1"/>
    <col min="8" max="9" width="8.7109375" style="108" customWidth="1"/>
    <col min="10" max="10" width="9.28125" style="108" customWidth="1"/>
    <col min="11" max="11" width="9.00390625" style="108" customWidth="1"/>
    <col min="12" max="16384" width="8.8515625" style="108" customWidth="1"/>
  </cols>
  <sheetData>
    <row r="1" spans="1:11" ht="17.25">
      <c r="A1" s="261" t="s">
        <v>129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7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2.75">
      <c r="A3" s="262" t="s">
        <v>130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13.5" thickBot="1">
      <c r="A4" s="109"/>
      <c r="B4" s="109"/>
      <c r="C4" s="109"/>
      <c r="D4" s="109"/>
      <c r="E4" s="109"/>
      <c r="F4" s="109"/>
      <c r="G4" s="109"/>
      <c r="H4" s="109"/>
      <c r="I4" s="110"/>
      <c r="K4" s="110" t="s">
        <v>35</v>
      </c>
    </row>
    <row r="5" spans="1:11" ht="13.5" thickBot="1">
      <c r="A5" s="263" t="s">
        <v>131</v>
      </c>
      <c r="B5" s="256" t="s">
        <v>4</v>
      </c>
      <c r="C5" s="256" t="s">
        <v>6</v>
      </c>
      <c r="D5" s="256" t="s">
        <v>7</v>
      </c>
      <c r="E5" s="256" t="s">
        <v>8</v>
      </c>
      <c r="F5" s="256" t="s">
        <v>132</v>
      </c>
      <c r="G5" s="259" t="s">
        <v>133</v>
      </c>
      <c r="H5" s="250" t="s">
        <v>97</v>
      </c>
      <c r="I5" s="252" t="s">
        <v>98</v>
      </c>
      <c r="J5" s="254" t="s">
        <v>123</v>
      </c>
      <c r="K5" s="255"/>
    </row>
    <row r="6" spans="1:11" ht="13.5" thickBot="1">
      <c r="A6" s="264"/>
      <c r="B6" s="257"/>
      <c r="C6" s="257"/>
      <c r="D6" s="257"/>
      <c r="E6" s="257"/>
      <c r="F6" s="258"/>
      <c r="G6" s="260"/>
      <c r="H6" s="251"/>
      <c r="I6" s="253"/>
      <c r="J6" s="111" t="s">
        <v>22</v>
      </c>
      <c r="K6" s="112" t="s">
        <v>99</v>
      </c>
    </row>
    <row r="7" spans="1:256" ht="13.5" thickBot="1">
      <c r="A7" s="113" t="s">
        <v>3</v>
      </c>
      <c r="B7" s="114" t="s">
        <v>5</v>
      </c>
      <c r="C7" s="115" t="s">
        <v>3</v>
      </c>
      <c r="D7" s="116" t="s">
        <v>3</v>
      </c>
      <c r="E7" s="116" t="s">
        <v>3</v>
      </c>
      <c r="F7" s="117"/>
      <c r="G7" s="118" t="s">
        <v>134</v>
      </c>
      <c r="H7" s="119">
        <f>H8+H11+H22+H25+H27</f>
        <v>41180</v>
      </c>
      <c r="I7" s="120">
        <f>I8+I11+I22+I25+I27</f>
        <v>47220.483</v>
      </c>
      <c r="J7" s="66">
        <f>J8+J11+J22+J25+J27</f>
        <v>17</v>
      </c>
      <c r="K7" s="121">
        <f>K8+K11+K22+K25+K27</f>
        <v>47237.483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1:256" ht="13.5" thickBot="1">
      <c r="A8" s="123" t="s">
        <v>3</v>
      </c>
      <c r="B8" s="124" t="s">
        <v>5</v>
      </c>
      <c r="C8" s="125" t="s">
        <v>3</v>
      </c>
      <c r="D8" s="126" t="s">
        <v>3</v>
      </c>
      <c r="E8" s="126" t="s">
        <v>10</v>
      </c>
      <c r="F8" s="127"/>
      <c r="G8" s="128" t="s">
        <v>135</v>
      </c>
      <c r="H8" s="129">
        <f>H9+H10</f>
        <v>210</v>
      </c>
      <c r="I8" s="130">
        <f>I9+I10</f>
        <v>210</v>
      </c>
      <c r="J8" s="131">
        <f>J9+J10</f>
        <v>17</v>
      </c>
      <c r="K8" s="132">
        <f>K9+K10</f>
        <v>227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</row>
    <row r="9" spans="1:256" ht="12.75">
      <c r="A9" s="133" t="s">
        <v>136</v>
      </c>
      <c r="B9" s="134" t="s">
        <v>103</v>
      </c>
      <c r="C9" s="135" t="s">
        <v>3</v>
      </c>
      <c r="D9" s="134" t="s">
        <v>3</v>
      </c>
      <c r="E9" s="136">
        <v>1354</v>
      </c>
      <c r="F9" s="137"/>
      <c r="G9" s="138" t="s">
        <v>137</v>
      </c>
      <c r="H9" s="139">
        <v>0</v>
      </c>
      <c r="I9" s="140">
        <v>0</v>
      </c>
      <c r="J9" s="140">
        <v>17</v>
      </c>
      <c r="K9" s="141">
        <f>I9+J9</f>
        <v>17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</row>
    <row r="10" spans="1:256" ht="13.5" thickBot="1">
      <c r="A10" s="142" t="s">
        <v>136</v>
      </c>
      <c r="B10" s="143" t="s">
        <v>103</v>
      </c>
      <c r="C10" s="135" t="s">
        <v>3</v>
      </c>
      <c r="D10" s="134" t="s">
        <v>3</v>
      </c>
      <c r="E10" s="136">
        <v>1361</v>
      </c>
      <c r="F10" s="144"/>
      <c r="G10" s="145" t="s">
        <v>138</v>
      </c>
      <c r="H10" s="146">
        <v>210</v>
      </c>
      <c r="I10" s="147">
        <v>210</v>
      </c>
      <c r="J10" s="148"/>
      <c r="K10" s="149">
        <f>I10+J10</f>
        <v>210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ht="13.5" thickBot="1">
      <c r="A11" s="123" t="s">
        <v>3</v>
      </c>
      <c r="B11" s="124" t="s">
        <v>5</v>
      </c>
      <c r="C11" s="125" t="s">
        <v>3</v>
      </c>
      <c r="D11" s="126" t="s">
        <v>3</v>
      </c>
      <c r="E11" s="126" t="s">
        <v>11</v>
      </c>
      <c r="F11" s="127"/>
      <c r="G11" s="128" t="s">
        <v>139</v>
      </c>
      <c r="H11" s="129">
        <f>H12+H13+H14+H16+H18+H20</f>
        <v>14814.23</v>
      </c>
      <c r="I11" s="130">
        <f>I12+I13+I14+I16+I18+I20</f>
        <v>20765.068</v>
      </c>
      <c r="J11" s="131">
        <f>J12+J13+J14+J16+J18+J20</f>
        <v>0</v>
      </c>
      <c r="K11" s="132">
        <f>K12+K13+K14+K16+K18+K20</f>
        <v>20765.068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2.75">
      <c r="A12" s="150" t="s">
        <v>136</v>
      </c>
      <c r="B12" s="151" t="s">
        <v>103</v>
      </c>
      <c r="C12" s="152" t="s">
        <v>3</v>
      </c>
      <c r="D12" s="153">
        <v>2229</v>
      </c>
      <c r="E12" s="154">
        <v>2119</v>
      </c>
      <c r="F12" s="155"/>
      <c r="G12" s="156" t="s">
        <v>140</v>
      </c>
      <c r="H12" s="157">
        <v>7600</v>
      </c>
      <c r="I12" s="157">
        <v>7600</v>
      </c>
      <c r="J12" s="158"/>
      <c r="K12" s="159">
        <f>I12+J12</f>
        <v>7600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pans="1:256" ht="13.5" thickBot="1">
      <c r="A13" s="142" t="s">
        <v>136</v>
      </c>
      <c r="B13" s="160" t="s">
        <v>103</v>
      </c>
      <c r="C13" s="161" t="s">
        <v>3</v>
      </c>
      <c r="D13" s="162">
        <v>2299</v>
      </c>
      <c r="E13" s="163">
        <v>2212</v>
      </c>
      <c r="F13" s="164"/>
      <c r="G13" s="165" t="s">
        <v>141</v>
      </c>
      <c r="H13" s="166">
        <v>2000</v>
      </c>
      <c r="I13" s="166">
        <v>2000</v>
      </c>
      <c r="J13" s="167"/>
      <c r="K13" s="149">
        <f>I13+J13</f>
        <v>2000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256" ht="12.75">
      <c r="A14" s="168" t="s">
        <v>142</v>
      </c>
      <c r="B14" s="169" t="s">
        <v>5</v>
      </c>
      <c r="C14" s="170" t="s">
        <v>143</v>
      </c>
      <c r="D14" s="171" t="s">
        <v>3</v>
      </c>
      <c r="E14" s="171" t="s">
        <v>3</v>
      </c>
      <c r="F14" s="171" t="s">
        <v>3</v>
      </c>
      <c r="G14" s="172" t="s">
        <v>144</v>
      </c>
      <c r="H14" s="173">
        <f>SUM(H15:H15)</f>
        <v>0</v>
      </c>
      <c r="I14" s="173">
        <f>SUM(I15:I15)</f>
        <v>442.479</v>
      </c>
      <c r="J14" s="174">
        <f>SUM(J15:J15)</f>
        <v>0</v>
      </c>
      <c r="K14" s="173">
        <f>SUM(K15:K15)</f>
        <v>442.479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ht="13.5" thickBot="1">
      <c r="A15" s="175"/>
      <c r="B15" s="176"/>
      <c r="C15" s="177"/>
      <c r="D15" s="178">
        <v>2212</v>
      </c>
      <c r="E15" s="178">
        <v>2212</v>
      </c>
      <c r="F15" s="179"/>
      <c r="G15" s="180" t="s">
        <v>145</v>
      </c>
      <c r="H15" s="181">
        <v>0</v>
      </c>
      <c r="I15" s="89">
        <v>442.479</v>
      </c>
      <c r="J15" s="182"/>
      <c r="K15" s="104">
        <f>I15+J15</f>
        <v>442.479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ht="20.25">
      <c r="A16" s="183" t="s">
        <v>146</v>
      </c>
      <c r="B16" s="171" t="s">
        <v>5</v>
      </c>
      <c r="C16" s="184" t="s">
        <v>147</v>
      </c>
      <c r="D16" s="185" t="s">
        <v>3</v>
      </c>
      <c r="E16" s="186" t="s">
        <v>3</v>
      </c>
      <c r="F16" s="185" t="s">
        <v>3</v>
      </c>
      <c r="G16" s="187" t="s">
        <v>148</v>
      </c>
      <c r="H16" s="188">
        <f>SUM(H17:H17)</f>
        <v>0</v>
      </c>
      <c r="I16" s="188">
        <f>SUM(I17:I17)</f>
        <v>5500</v>
      </c>
      <c r="J16" s="188">
        <f>SUM(J17:J17)</f>
        <v>0</v>
      </c>
      <c r="K16" s="189">
        <f>SUM(K17:K17)</f>
        <v>5500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ht="13.5" thickBot="1">
      <c r="A17" s="190"/>
      <c r="B17" s="191"/>
      <c r="C17" s="192"/>
      <c r="D17" s="162">
        <v>2212</v>
      </c>
      <c r="E17" s="163">
        <v>2229</v>
      </c>
      <c r="F17" s="164"/>
      <c r="G17" s="165" t="s">
        <v>149</v>
      </c>
      <c r="H17" s="166">
        <v>0</v>
      </c>
      <c r="I17" s="43">
        <v>5500</v>
      </c>
      <c r="J17" s="43"/>
      <c r="K17" s="193">
        <f>I17+J17</f>
        <v>5500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2.75">
      <c r="A18" s="194" t="s">
        <v>136</v>
      </c>
      <c r="B18" s="195" t="s">
        <v>103</v>
      </c>
      <c r="C18" s="196" t="s">
        <v>3</v>
      </c>
      <c r="D18" s="197" t="s">
        <v>3</v>
      </c>
      <c r="E18" s="198" t="s">
        <v>3</v>
      </c>
      <c r="F18" s="171" t="s">
        <v>3</v>
      </c>
      <c r="G18" s="199" t="s">
        <v>150</v>
      </c>
      <c r="H18" s="200">
        <f>SUM(H19:H19)</f>
        <v>0</v>
      </c>
      <c r="I18" s="188">
        <f>SUM(I19:I19)</f>
        <v>8.359</v>
      </c>
      <c r="J18" s="188">
        <f>SUM(J19:J19)</f>
        <v>0</v>
      </c>
      <c r="K18" s="189">
        <f>SUM(K19:K19)</f>
        <v>8.359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ht="13.5" thickBot="1">
      <c r="A19" s="133"/>
      <c r="B19" s="201"/>
      <c r="C19" s="202"/>
      <c r="D19" s="103">
        <v>2299</v>
      </c>
      <c r="E19" s="203">
        <v>2324</v>
      </c>
      <c r="F19" s="204"/>
      <c r="G19" s="205" t="s">
        <v>151</v>
      </c>
      <c r="H19" s="206">
        <v>0</v>
      </c>
      <c r="I19" s="89">
        <v>8.359</v>
      </c>
      <c r="J19" s="43"/>
      <c r="K19" s="104">
        <f>I19+J19</f>
        <v>8.359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0" spans="1:256" ht="12.75">
      <c r="A20" s="168" t="s">
        <v>136</v>
      </c>
      <c r="B20" s="169" t="s">
        <v>5</v>
      </c>
      <c r="C20" s="170" t="s">
        <v>3</v>
      </c>
      <c r="D20" s="171" t="s">
        <v>3</v>
      </c>
      <c r="E20" s="171" t="s">
        <v>3</v>
      </c>
      <c r="F20" s="171" t="s">
        <v>3</v>
      </c>
      <c r="G20" s="207" t="s">
        <v>152</v>
      </c>
      <c r="H20" s="173">
        <f>SUM(H21:H21)</f>
        <v>5214.23</v>
      </c>
      <c r="I20" s="173">
        <f>SUM(I21:I21)</f>
        <v>5214.23</v>
      </c>
      <c r="J20" s="208">
        <f>SUM(J21:J21)</f>
        <v>0</v>
      </c>
      <c r="K20" s="173">
        <f>SUM(K21:K21)</f>
        <v>5214.23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</row>
    <row r="21" spans="1:256" ht="13.5" thickBot="1">
      <c r="A21" s="209"/>
      <c r="B21" s="210"/>
      <c r="C21" s="211"/>
      <c r="D21" s="212">
        <v>2292</v>
      </c>
      <c r="E21" s="212">
        <v>2329</v>
      </c>
      <c r="F21" s="213"/>
      <c r="G21" s="214" t="s">
        <v>153</v>
      </c>
      <c r="H21" s="104">
        <v>5214.23</v>
      </c>
      <c r="I21" s="215">
        <v>5214.23</v>
      </c>
      <c r="J21" s="215"/>
      <c r="K21" s="104">
        <f>I21+J21</f>
        <v>5214.23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</row>
    <row r="22" spans="1:256" ht="13.5" thickBot="1">
      <c r="A22" s="123" t="s">
        <v>3</v>
      </c>
      <c r="B22" s="124" t="s">
        <v>5</v>
      </c>
      <c r="C22" s="125" t="s">
        <v>3</v>
      </c>
      <c r="D22" s="126" t="s">
        <v>3</v>
      </c>
      <c r="E22" s="126" t="s">
        <v>12</v>
      </c>
      <c r="F22" s="127"/>
      <c r="G22" s="128" t="s">
        <v>154</v>
      </c>
      <c r="H22" s="129">
        <f>H23+H24</f>
        <v>0</v>
      </c>
      <c r="I22" s="130">
        <f>I23+I24</f>
        <v>89.645</v>
      </c>
      <c r="J22" s="131">
        <f>J23+J24</f>
        <v>0</v>
      </c>
      <c r="K22" s="132">
        <f>K23+K24</f>
        <v>89.645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</row>
    <row r="23" spans="1:256" ht="12.75">
      <c r="A23" s="150" t="s">
        <v>136</v>
      </c>
      <c r="B23" s="216" t="s">
        <v>103</v>
      </c>
      <c r="C23" s="152" t="s">
        <v>3</v>
      </c>
      <c r="D23" s="217">
        <v>6172</v>
      </c>
      <c r="E23" s="217">
        <v>3111</v>
      </c>
      <c r="F23" s="218"/>
      <c r="G23" s="219" t="s">
        <v>155</v>
      </c>
      <c r="H23" s="220">
        <v>0</v>
      </c>
      <c r="I23" s="88">
        <v>89.645</v>
      </c>
      <c r="J23" s="221"/>
      <c r="K23" s="87">
        <f>I23+J23</f>
        <v>89.645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</row>
    <row r="24" spans="1:256" ht="13.5" thickBot="1">
      <c r="A24" s="142" t="s">
        <v>136</v>
      </c>
      <c r="B24" s="160" t="s">
        <v>103</v>
      </c>
      <c r="C24" s="161" t="s">
        <v>3</v>
      </c>
      <c r="D24" s="222">
        <v>6172</v>
      </c>
      <c r="E24" s="222">
        <v>3112</v>
      </c>
      <c r="F24" s="223"/>
      <c r="G24" s="224" t="s">
        <v>156</v>
      </c>
      <c r="H24" s="225">
        <v>0</v>
      </c>
      <c r="I24" s="226">
        <v>0</v>
      </c>
      <c r="J24" s="226"/>
      <c r="K24" s="149">
        <f>I24+J24</f>
        <v>0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256" ht="13.5" thickBot="1">
      <c r="A25" s="123" t="s">
        <v>3</v>
      </c>
      <c r="B25" s="124" t="s">
        <v>5</v>
      </c>
      <c r="C25" s="125" t="s">
        <v>3</v>
      </c>
      <c r="D25" s="126" t="s">
        <v>3</v>
      </c>
      <c r="E25" s="126" t="s">
        <v>157</v>
      </c>
      <c r="F25" s="127"/>
      <c r="G25" s="128" t="s">
        <v>158</v>
      </c>
      <c r="H25" s="129">
        <f>H26</f>
        <v>26155.77</v>
      </c>
      <c r="I25" s="130">
        <f>I26</f>
        <v>26155.77</v>
      </c>
      <c r="J25" s="131">
        <f>J26</f>
        <v>0</v>
      </c>
      <c r="K25" s="132">
        <f>K26</f>
        <v>26155.77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</row>
    <row r="26" spans="1:256" ht="13.5" thickBot="1">
      <c r="A26" s="227" t="s">
        <v>136</v>
      </c>
      <c r="B26" s="228" t="s">
        <v>103</v>
      </c>
      <c r="C26" s="161" t="s">
        <v>3</v>
      </c>
      <c r="D26" s="143" t="s">
        <v>3</v>
      </c>
      <c r="E26" s="163">
        <v>4121</v>
      </c>
      <c r="F26" s="144"/>
      <c r="G26" s="229" t="s">
        <v>159</v>
      </c>
      <c r="H26" s="230">
        <v>26155.77</v>
      </c>
      <c r="I26" s="231">
        <v>26155.77</v>
      </c>
      <c r="J26" s="66"/>
      <c r="K26" s="43">
        <f>I26+J26</f>
        <v>26155.77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</row>
    <row r="27" spans="1:12" ht="13.5" thickBot="1">
      <c r="A27" s="123" t="s">
        <v>3</v>
      </c>
      <c r="B27" s="124" t="s">
        <v>5</v>
      </c>
      <c r="C27" s="125" t="s">
        <v>3</v>
      </c>
      <c r="D27" s="126" t="s">
        <v>3</v>
      </c>
      <c r="E27" s="126" t="s">
        <v>160</v>
      </c>
      <c r="F27" s="127"/>
      <c r="G27" s="128" t="s">
        <v>161</v>
      </c>
      <c r="H27" s="129">
        <f>H28</f>
        <v>0</v>
      </c>
      <c r="I27" s="130">
        <f>I28</f>
        <v>0</v>
      </c>
      <c r="J27" s="131">
        <f>J28</f>
        <v>0</v>
      </c>
      <c r="K27" s="132">
        <f>K28</f>
        <v>0</v>
      </c>
      <c r="L27" s="122"/>
    </row>
    <row r="28" spans="1:11" ht="12.75" customHeight="1">
      <c r="A28" s="232"/>
      <c r="B28" s="196"/>
      <c r="C28" s="233"/>
      <c r="D28" s="196"/>
      <c r="E28" s="196"/>
      <c r="F28" s="171"/>
      <c r="G28" s="234"/>
      <c r="H28" s="235"/>
      <c r="I28" s="174"/>
      <c r="J28" s="174"/>
      <c r="K28" s="236"/>
    </row>
    <row r="29" spans="1:11" ht="13.5" thickBot="1">
      <c r="A29" s="237"/>
      <c r="B29" s="46"/>
      <c r="C29" s="211"/>
      <c r="D29" s="212"/>
      <c r="E29" s="212"/>
      <c r="F29" s="213"/>
      <c r="G29" s="238"/>
      <c r="H29" s="239"/>
      <c r="I29" s="240"/>
      <c r="J29" s="241"/>
      <c r="K29" s="104"/>
    </row>
    <row r="31" ht="12.75" customHeight="1"/>
  </sheetData>
  <sheetProtection/>
  <mergeCells count="12">
    <mergeCell ref="A1:K1"/>
    <mergeCell ref="A3:K3"/>
    <mergeCell ref="A5:A6"/>
    <mergeCell ref="H5:H6"/>
    <mergeCell ref="I5:I6"/>
    <mergeCell ref="J5:K5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3937007874015748" footer="0"/>
  <pageSetup fitToHeight="1" fitToWidth="1" horizontalDpi="600" verticalDpi="600" orientation="portrait" paperSize="9" scale="90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2"/>
  <sheetViews>
    <sheetView zoomScalePageLayoutView="0" workbookViewId="0" topLeftCell="A40">
      <selection activeCell="I53" sqref="I53"/>
    </sheetView>
  </sheetViews>
  <sheetFormatPr defaultColWidth="9.140625" defaultRowHeight="12.75"/>
  <cols>
    <col min="1" max="2" width="3.00390625" style="62" customWidth="1"/>
    <col min="3" max="3" width="10.140625" style="62" customWidth="1"/>
    <col min="4" max="4" width="4.28125" style="62" customWidth="1"/>
    <col min="5" max="5" width="5.28125" style="62" customWidth="1"/>
    <col min="6" max="6" width="40.57421875" style="62" customWidth="1"/>
    <col min="7" max="7" width="8.140625" style="62" customWidth="1"/>
    <col min="8" max="8" width="8.7109375" style="62" customWidth="1"/>
    <col min="9" max="9" width="9.00390625" style="62" customWidth="1"/>
    <col min="10" max="10" width="9.421875" style="62" customWidth="1"/>
    <col min="11" max="16384" width="9.140625" style="62" customWidth="1"/>
  </cols>
  <sheetData>
    <row r="1" spans="1:10" s="1" customFormat="1" ht="17.25">
      <c r="A1" s="265" t="s">
        <v>122</v>
      </c>
      <c r="B1" s="265"/>
      <c r="C1" s="265"/>
      <c r="D1" s="265"/>
      <c r="E1" s="265"/>
      <c r="F1" s="265"/>
      <c r="G1" s="265"/>
      <c r="H1" s="265"/>
      <c r="I1" s="265"/>
      <c r="J1" s="265"/>
    </row>
    <row r="2" s="1" customFormat="1" ht="12.75"/>
    <row r="3" spans="1:10" s="52" customFormat="1" ht="17.25">
      <c r="A3" s="266" t="s">
        <v>69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s="59" customFormat="1" ht="12.75">
      <c r="A4" s="53"/>
      <c r="B4" s="54"/>
      <c r="C4" s="55"/>
      <c r="D4" s="54"/>
      <c r="E4" s="54"/>
      <c r="F4" s="56"/>
      <c r="G4" s="57"/>
      <c r="H4" s="57"/>
      <c r="I4" s="57"/>
      <c r="J4" s="58"/>
    </row>
    <row r="5" spans="1:10" s="59" customFormat="1" ht="15.75" customHeight="1">
      <c r="A5" s="267" t="s">
        <v>34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3.5" thickBot="1">
      <c r="A6" s="60"/>
      <c r="B6" s="60"/>
      <c r="C6" s="60"/>
      <c r="D6" s="60"/>
      <c r="E6" s="60"/>
      <c r="F6" s="60"/>
      <c r="G6" s="60"/>
      <c r="H6" s="61"/>
      <c r="J6" s="61" t="s">
        <v>35</v>
      </c>
    </row>
    <row r="7" spans="1:10" ht="12.75" customHeight="1" thickBot="1">
      <c r="A7" s="268" t="s">
        <v>70</v>
      </c>
      <c r="B7" s="270" t="s">
        <v>4</v>
      </c>
      <c r="C7" s="272" t="s">
        <v>6</v>
      </c>
      <c r="D7" s="272" t="s">
        <v>7</v>
      </c>
      <c r="E7" s="272" t="s">
        <v>8</v>
      </c>
      <c r="F7" s="274" t="s">
        <v>71</v>
      </c>
      <c r="G7" s="276" t="s">
        <v>97</v>
      </c>
      <c r="H7" s="278" t="s">
        <v>98</v>
      </c>
      <c r="I7" s="280" t="s">
        <v>123</v>
      </c>
      <c r="J7" s="281"/>
    </row>
    <row r="8" spans="1:10" ht="12.75" customHeight="1" thickBot="1">
      <c r="A8" s="269"/>
      <c r="B8" s="271"/>
      <c r="C8" s="273"/>
      <c r="D8" s="273"/>
      <c r="E8" s="273"/>
      <c r="F8" s="275"/>
      <c r="G8" s="277"/>
      <c r="H8" s="279"/>
      <c r="I8" s="39" t="s">
        <v>22</v>
      </c>
      <c r="J8" s="40" t="s">
        <v>99</v>
      </c>
    </row>
    <row r="9" spans="1:10" s="59" customFormat="1" ht="12.75" customHeight="1" thickBot="1">
      <c r="A9" s="282" t="s">
        <v>32</v>
      </c>
      <c r="B9" s="63" t="s">
        <v>5</v>
      </c>
      <c r="C9" s="64" t="s">
        <v>6</v>
      </c>
      <c r="D9" s="64" t="s">
        <v>7</v>
      </c>
      <c r="E9" s="64" t="s">
        <v>8</v>
      </c>
      <c r="F9" s="65" t="s">
        <v>72</v>
      </c>
      <c r="G9" s="66">
        <f>G10+G12+G14+G16+G18+G20+G22+G24+G26+G28+G30+G32+G34+G36+G38+G40+G43+G45+G47+G49+G51+G53+G55+G57+G59+G61</f>
        <v>24500</v>
      </c>
      <c r="H9" s="66">
        <f>H10+H12+H14+H16+H18+H20+H22+H24+H26+H28+H30+H32+H34+H36+H38+H40+H43+H45+H47+H49+H51+H53+H55+H57+H59+H61</f>
        <v>29496.675</v>
      </c>
      <c r="I9" s="66">
        <f>I10+I12+I14+I16+I18+I20+I22+I24+I26+I28+I30+I32+I34+I36+I38+I40+I43+I45+I47+I49+I51+I53+I55+I57+I59+I61</f>
        <v>17</v>
      </c>
      <c r="J9" s="66">
        <f>J10+J12+J14+J16+J18+J20+J22+J24+J26+J28+J30+J32+J34+J36+J38+J40+J43+J45+J47+J49+J51+J53+J55+J57+J59+J61</f>
        <v>29513.675</v>
      </c>
    </row>
    <row r="10" spans="1:10" ht="12.75" customHeight="1">
      <c r="A10" s="283"/>
      <c r="B10" s="67" t="s">
        <v>5</v>
      </c>
      <c r="C10" s="68" t="s">
        <v>73</v>
      </c>
      <c r="D10" s="69">
        <v>2299</v>
      </c>
      <c r="E10" s="69" t="s">
        <v>3</v>
      </c>
      <c r="F10" s="70" t="s">
        <v>74</v>
      </c>
      <c r="G10" s="41">
        <f>SUM(G11:G11)</f>
        <v>12000</v>
      </c>
      <c r="H10" s="41">
        <f>SUM(H11:H11)</f>
        <v>12000</v>
      </c>
      <c r="I10" s="41">
        <f>SUM(I11:I11)</f>
        <v>0</v>
      </c>
      <c r="J10" s="41">
        <f>SUM(J11:J11)</f>
        <v>12000</v>
      </c>
    </row>
    <row r="11" spans="1:10" ht="12.75" customHeight="1" thickBot="1">
      <c r="A11" s="283"/>
      <c r="B11" s="71"/>
      <c r="C11" s="72"/>
      <c r="D11" s="73"/>
      <c r="E11" s="38">
        <v>5213</v>
      </c>
      <c r="F11" s="74" t="s">
        <v>75</v>
      </c>
      <c r="G11" s="83">
        <v>12000</v>
      </c>
      <c r="H11" s="83">
        <v>12000</v>
      </c>
      <c r="I11" s="242"/>
      <c r="J11" s="75">
        <f>H11+I11</f>
        <v>12000</v>
      </c>
    </row>
    <row r="12" spans="1:10" ht="12.75">
      <c r="A12" s="283"/>
      <c r="B12" s="76" t="s">
        <v>5</v>
      </c>
      <c r="C12" s="77" t="s">
        <v>76</v>
      </c>
      <c r="D12" s="78">
        <v>2223</v>
      </c>
      <c r="E12" s="78" t="s">
        <v>3</v>
      </c>
      <c r="F12" s="44" t="s">
        <v>77</v>
      </c>
      <c r="G12" s="42">
        <f>SUM(G13:G13)</f>
        <v>10</v>
      </c>
      <c r="H12" s="42">
        <f>SUM(H13:H13)</f>
        <v>10</v>
      </c>
      <c r="I12" s="41">
        <f>SUM(I13:I13)</f>
        <v>0</v>
      </c>
      <c r="J12" s="41">
        <f>SUM(J13:J13)</f>
        <v>10</v>
      </c>
    </row>
    <row r="13" spans="1:10" ht="13.5" thickBot="1">
      <c r="A13" s="283"/>
      <c r="B13" s="79"/>
      <c r="C13" s="80"/>
      <c r="D13" s="46"/>
      <c r="E13" s="46">
        <v>5321</v>
      </c>
      <c r="F13" s="81" t="s">
        <v>78</v>
      </c>
      <c r="G13" s="43">
        <v>10</v>
      </c>
      <c r="H13" s="43">
        <v>10</v>
      </c>
      <c r="I13" s="242"/>
      <c r="J13" s="75">
        <f>H13+I13</f>
        <v>10</v>
      </c>
    </row>
    <row r="14" spans="1:10" ht="12.75">
      <c r="A14" s="283"/>
      <c r="B14" s="76" t="s">
        <v>5</v>
      </c>
      <c r="C14" s="77" t="s">
        <v>79</v>
      </c>
      <c r="D14" s="78">
        <v>2223</v>
      </c>
      <c r="E14" s="78" t="s">
        <v>3</v>
      </c>
      <c r="F14" s="44" t="s">
        <v>80</v>
      </c>
      <c r="G14" s="42">
        <f>SUM(G15:G15)</f>
        <v>25</v>
      </c>
      <c r="H14" s="42">
        <f>SUM(H15:H15)</f>
        <v>25</v>
      </c>
      <c r="I14" s="41">
        <f>SUM(I15:I15)</f>
        <v>0</v>
      </c>
      <c r="J14" s="41">
        <f>SUM(J15:J15)</f>
        <v>25</v>
      </c>
    </row>
    <row r="15" spans="1:10" ht="13.5" thickBot="1">
      <c r="A15" s="283"/>
      <c r="B15" s="79"/>
      <c r="C15" s="80"/>
      <c r="D15" s="46"/>
      <c r="E15" s="46">
        <v>5321</v>
      </c>
      <c r="F15" s="81" t="s">
        <v>78</v>
      </c>
      <c r="G15" s="43">
        <v>25</v>
      </c>
      <c r="H15" s="43">
        <v>25</v>
      </c>
      <c r="I15" s="242"/>
      <c r="J15" s="75">
        <f>H15+I15</f>
        <v>25</v>
      </c>
    </row>
    <row r="16" spans="1:10" ht="12.75">
      <c r="A16" s="283"/>
      <c r="B16" s="76" t="s">
        <v>5</v>
      </c>
      <c r="C16" s="77" t="s">
        <v>81</v>
      </c>
      <c r="D16" s="78">
        <v>2223</v>
      </c>
      <c r="E16" s="78" t="s">
        <v>3</v>
      </c>
      <c r="F16" s="44" t="s">
        <v>82</v>
      </c>
      <c r="G16" s="42">
        <f>SUM(G17:G17)</f>
        <v>10</v>
      </c>
      <c r="H16" s="42">
        <f>SUM(H17:H17)</f>
        <v>10</v>
      </c>
      <c r="I16" s="41">
        <f>SUM(I17:I17)</f>
        <v>0</v>
      </c>
      <c r="J16" s="41">
        <f>SUM(J17:J17)</f>
        <v>10</v>
      </c>
    </row>
    <row r="17" spans="1:10" ht="13.5" thickBot="1">
      <c r="A17" s="283"/>
      <c r="B17" s="79"/>
      <c r="C17" s="80"/>
      <c r="D17" s="46"/>
      <c r="E17" s="46">
        <v>5321</v>
      </c>
      <c r="F17" s="81" t="s">
        <v>78</v>
      </c>
      <c r="G17" s="43">
        <v>10</v>
      </c>
      <c r="H17" s="43">
        <v>10</v>
      </c>
      <c r="I17" s="242"/>
      <c r="J17" s="75">
        <f>H17+I17</f>
        <v>10</v>
      </c>
    </row>
    <row r="18" spans="1:10" ht="12.75">
      <c r="A18" s="283"/>
      <c r="B18" s="76" t="s">
        <v>5</v>
      </c>
      <c r="C18" s="77" t="s">
        <v>83</v>
      </c>
      <c r="D18" s="78">
        <v>2223</v>
      </c>
      <c r="E18" s="78" t="s">
        <v>3</v>
      </c>
      <c r="F18" s="44" t="s">
        <v>84</v>
      </c>
      <c r="G18" s="42">
        <f>SUM(G19:G19)</f>
        <v>10</v>
      </c>
      <c r="H18" s="42">
        <f>SUM(H19:H19)</f>
        <v>10</v>
      </c>
      <c r="I18" s="41">
        <f>SUM(I19:I19)</f>
        <v>0</v>
      </c>
      <c r="J18" s="41">
        <f>SUM(J19:J19)</f>
        <v>10</v>
      </c>
    </row>
    <row r="19" spans="1:10" ht="13.5" thickBot="1">
      <c r="A19" s="283"/>
      <c r="B19" s="79"/>
      <c r="C19" s="80"/>
      <c r="D19" s="46"/>
      <c r="E19" s="46">
        <v>5321</v>
      </c>
      <c r="F19" s="81" t="s">
        <v>78</v>
      </c>
      <c r="G19" s="43">
        <v>10</v>
      </c>
      <c r="H19" s="43">
        <v>10</v>
      </c>
      <c r="I19" s="242"/>
      <c r="J19" s="75">
        <f>H19+I19</f>
        <v>10</v>
      </c>
    </row>
    <row r="20" spans="1:10" ht="12.75">
      <c r="A20" s="283"/>
      <c r="B20" s="76" t="s">
        <v>5</v>
      </c>
      <c r="C20" s="77" t="s">
        <v>85</v>
      </c>
      <c r="D20" s="78">
        <v>2223</v>
      </c>
      <c r="E20" s="78" t="s">
        <v>3</v>
      </c>
      <c r="F20" s="44" t="s">
        <v>86</v>
      </c>
      <c r="G20" s="42">
        <f>SUM(G21:G21)</f>
        <v>80</v>
      </c>
      <c r="H20" s="42">
        <f>SUM(H21:H21)</f>
        <v>80</v>
      </c>
      <c r="I20" s="41">
        <f>SUM(I21:I21)</f>
        <v>0</v>
      </c>
      <c r="J20" s="41">
        <f>SUM(J21:J21)</f>
        <v>80</v>
      </c>
    </row>
    <row r="21" spans="1:10" ht="13.5" thickBot="1">
      <c r="A21" s="283"/>
      <c r="B21" s="79"/>
      <c r="C21" s="80"/>
      <c r="D21" s="46"/>
      <c r="E21" s="46">
        <v>5321</v>
      </c>
      <c r="F21" s="81" t="s">
        <v>78</v>
      </c>
      <c r="G21" s="43">
        <v>80</v>
      </c>
      <c r="H21" s="43">
        <v>80</v>
      </c>
      <c r="I21" s="242"/>
      <c r="J21" s="75">
        <f>H21+I21</f>
        <v>80</v>
      </c>
    </row>
    <row r="22" spans="1:10" ht="12.75">
      <c r="A22" s="283"/>
      <c r="B22" s="76" t="s">
        <v>5</v>
      </c>
      <c r="C22" s="77" t="s">
        <v>87</v>
      </c>
      <c r="D22" s="78">
        <v>2223</v>
      </c>
      <c r="E22" s="78" t="s">
        <v>3</v>
      </c>
      <c r="F22" s="44" t="s">
        <v>88</v>
      </c>
      <c r="G22" s="42">
        <f>SUM(G23:G23)</f>
        <v>84</v>
      </c>
      <c r="H22" s="42">
        <f>SUM(H23:H23)</f>
        <v>84</v>
      </c>
      <c r="I22" s="41">
        <f>SUM(I23:I23)</f>
        <v>0</v>
      </c>
      <c r="J22" s="41">
        <f>SUM(J23:J23)</f>
        <v>84</v>
      </c>
    </row>
    <row r="23" spans="1:10" ht="13.5" thickBot="1">
      <c r="A23" s="283"/>
      <c r="B23" s="79"/>
      <c r="C23" s="80"/>
      <c r="D23" s="46"/>
      <c r="E23" s="46">
        <v>5321</v>
      </c>
      <c r="F23" s="81" t="s">
        <v>78</v>
      </c>
      <c r="G23" s="43">
        <v>84</v>
      </c>
      <c r="H23" s="43">
        <v>84</v>
      </c>
      <c r="I23" s="242"/>
      <c r="J23" s="75">
        <f>H23+I23</f>
        <v>84</v>
      </c>
    </row>
    <row r="24" spans="1:10" ht="12.75">
      <c r="A24" s="283"/>
      <c r="B24" s="76" t="s">
        <v>5</v>
      </c>
      <c r="C24" s="77" t="s">
        <v>89</v>
      </c>
      <c r="D24" s="78">
        <v>2223</v>
      </c>
      <c r="E24" s="78" t="s">
        <v>3</v>
      </c>
      <c r="F24" s="44" t="s">
        <v>90</v>
      </c>
      <c r="G24" s="42">
        <f>SUM(G25:G25)</f>
        <v>30</v>
      </c>
      <c r="H24" s="42">
        <f>SUM(H25:H25)</f>
        <v>30</v>
      </c>
      <c r="I24" s="41">
        <f>SUM(I25:I25)</f>
        <v>0</v>
      </c>
      <c r="J24" s="41">
        <f>SUM(J25:J25)</f>
        <v>30</v>
      </c>
    </row>
    <row r="25" spans="1:10" ht="13.5" thickBot="1">
      <c r="A25" s="283"/>
      <c r="B25" s="79"/>
      <c r="C25" s="80"/>
      <c r="D25" s="46"/>
      <c r="E25" s="46">
        <v>5321</v>
      </c>
      <c r="F25" s="81" t="s">
        <v>78</v>
      </c>
      <c r="G25" s="43">
        <v>30</v>
      </c>
      <c r="H25" s="43">
        <v>30</v>
      </c>
      <c r="I25" s="242"/>
      <c r="J25" s="75">
        <f>H25+I25</f>
        <v>30</v>
      </c>
    </row>
    <row r="26" spans="1:10" ht="12.75">
      <c r="A26" s="283"/>
      <c r="B26" s="76" t="s">
        <v>5</v>
      </c>
      <c r="C26" s="77" t="s">
        <v>91</v>
      </c>
      <c r="D26" s="78">
        <v>2223</v>
      </c>
      <c r="E26" s="78" t="s">
        <v>3</v>
      </c>
      <c r="F26" s="44" t="s">
        <v>92</v>
      </c>
      <c r="G26" s="42">
        <f>SUM(G27:G27)</f>
        <v>51</v>
      </c>
      <c r="H26" s="42">
        <f>SUM(H27:H27)</f>
        <v>51</v>
      </c>
      <c r="I26" s="41">
        <f>SUM(I27:I27)</f>
        <v>0</v>
      </c>
      <c r="J26" s="41">
        <f>SUM(J27:J27)</f>
        <v>51</v>
      </c>
    </row>
    <row r="27" spans="1:10" ht="13.5" thickBot="1">
      <c r="A27" s="283"/>
      <c r="B27" s="79"/>
      <c r="C27" s="80"/>
      <c r="D27" s="46"/>
      <c r="E27" s="46">
        <v>5321</v>
      </c>
      <c r="F27" s="81" t="s">
        <v>78</v>
      </c>
      <c r="G27" s="43">
        <v>51</v>
      </c>
      <c r="H27" s="43">
        <v>51</v>
      </c>
      <c r="I27" s="242"/>
      <c r="J27" s="75">
        <f>H27+I27</f>
        <v>51</v>
      </c>
    </row>
    <row r="28" spans="1:10" ht="12.75">
      <c r="A28" s="283"/>
      <c r="B28" s="76" t="s">
        <v>5</v>
      </c>
      <c r="C28" s="77" t="s">
        <v>93</v>
      </c>
      <c r="D28" s="78">
        <v>2223</v>
      </c>
      <c r="E28" s="78" t="s">
        <v>3</v>
      </c>
      <c r="F28" s="44" t="s">
        <v>94</v>
      </c>
      <c r="G28" s="42">
        <f>SUM(G29:G29)</f>
        <v>120</v>
      </c>
      <c r="H28" s="42">
        <f>SUM(H29:H29)</f>
        <v>120</v>
      </c>
      <c r="I28" s="41">
        <f>SUM(I29:I29)</f>
        <v>0</v>
      </c>
      <c r="J28" s="41">
        <f>SUM(J29:J29)</f>
        <v>120</v>
      </c>
    </row>
    <row r="29" spans="1:10" ht="13.5" thickBot="1">
      <c r="A29" s="283"/>
      <c r="B29" s="79"/>
      <c r="C29" s="80"/>
      <c r="D29" s="46"/>
      <c r="E29" s="46">
        <v>5321</v>
      </c>
      <c r="F29" s="81" t="s">
        <v>78</v>
      </c>
      <c r="G29" s="43">
        <v>120</v>
      </c>
      <c r="H29" s="43">
        <v>120</v>
      </c>
      <c r="I29" s="242"/>
      <c r="J29" s="75">
        <f>H29+I29</f>
        <v>120</v>
      </c>
    </row>
    <row r="30" spans="1:10" ht="12.75">
      <c r="A30" s="283"/>
      <c r="B30" s="45" t="s">
        <v>5</v>
      </c>
      <c r="C30" s="77" t="s">
        <v>104</v>
      </c>
      <c r="D30" s="78">
        <v>2223</v>
      </c>
      <c r="E30" s="78" t="s">
        <v>3</v>
      </c>
      <c r="F30" s="90" t="s">
        <v>105</v>
      </c>
      <c r="G30" s="42">
        <f>SUM(G31:G31)</f>
        <v>80</v>
      </c>
      <c r="H30" s="42">
        <f>SUM(H31:H31)</f>
        <v>80</v>
      </c>
      <c r="I30" s="41">
        <f>SUM(I31:I31)</f>
        <v>0</v>
      </c>
      <c r="J30" s="41">
        <f>SUM(J31:J31)</f>
        <v>80</v>
      </c>
    </row>
    <row r="31" spans="1:10" ht="13.5" thickBot="1">
      <c r="A31" s="283"/>
      <c r="B31" s="84"/>
      <c r="C31" s="80"/>
      <c r="D31" s="46"/>
      <c r="E31" s="46">
        <v>5221</v>
      </c>
      <c r="F31" s="91" t="s">
        <v>95</v>
      </c>
      <c r="G31" s="43">
        <v>80</v>
      </c>
      <c r="H31" s="92">
        <v>80</v>
      </c>
      <c r="I31" s="242"/>
      <c r="J31" s="75">
        <f>H31+I31</f>
        <v>80</v>
      </c>
    </row>
    <row r="32" spans="1:10" ht="12.75">
      <c r="A32" s="283"/>
      <c r="B32" s="45" t="s">
        <v>5</v>
      </c>
      <c r="C32" s="77" t="s">
        <v>106</v>
      </c>
      <c r="D32" s="78">
        <v>2299</v>
      </c>
      <c r="E32" s="78" t="s">
        <v>3</v>
      </c>
      <c r="F32" s="85" t="s">
        <v>107</v>
      </c>
      <c r="G32" s="42">
        <f>SUM(G33:G33)</f>
        <v>0</v>
      </c>
      <c r="H32" s="42">
        <f>SUM(H33:H33)</f>
        <v>15</v>
      </c>
      <c r="I32" s="41">
        <f>SUM(I33:I33)</f>
        <v>0</v>
      </c>
      <c r="J32" s="41">
        <f>SUM(J33:J33)</f>
        <v>15</v>
      </c>
    </row>
    <row r="33" spans="1:10" ht="13.5" thickBot="1">
      <c r="A33" s="283"/>
      <c r="B33" s="84"/>
      <c r="C33" s="82"/>
      <c r="D33" s="46"/>
      <c r="E33" s="46">
        <v>5221</v>
      </c>
      <c r="F33" s="81" t="s">
        <v>95</v>
      </c>
      <c r="G33" s="43">
        <v>0</v>
      </c>
      <c r="H33" s="43">
        <v>15</v>
      </c>
      <c r="I33" s="242"/>
      <c r="J33" s="75">
        <f>H33+I33</f>
        <v>15</v>
      </c>
    </row>
    <row r="34" spans="1:10" ht="20.25">
      <c r="A34" s="283"/>
      <c r="B34" s="45" t="s">
        <v>5</v>
      </c>
      <c r="C34" s="77" t="s">
        <v>108</v>
      </c>
      <c r="D34" s="78">
        <v>2212</v>
      </c>
      <c r="E34" s="78" t="s">
        <v>3</v>
      </c>
      <c r="F34" s="90" t="s">
        <v>109</v>
      </c>
      <c r="G34" s="42">
        <f>SUM(G35:G35)</f>
        <v>12000</v>
      </c>
      <c r="H34" s="42">
        <f>SUM(H35:H35)</f>
        <v>12000</v>
      </c>
      <c r="I34" s="41">
        <f>SUM(I35:I35)</f>
        <v>0</v>
      </c>
      <c r="J34" s="41">
        <f>SUM(J35:J35)</f>
        <v>12000</v>
      </c>
    </row>
    <row r="35" spans="1:10" ht="13.5" thickBot="1">
      <c r="A35" s="283"/>
      <c r="B35" s="84"/>
      <c r="C35" s="80"/>
      <c r="D35" s="46"/>
      <c r="E35" s="46">
        <v>6349</v>
      </c>
      <c r="F35" s="91" t="s">
        <v>110</v>
      </c>
      <c r="G35" s="43">
        <v>12000</v>
      </c>
      <c r="H35" s="43">
        <v>12000</v>
      </c>
      <c r="I35" s="242"/>
      <c r="J35" s="75">
        <f>H35+I35</f>
        <v>12000</v>
      </c>
    </row>
    <row r="36" spans="1:10" ht="20.25">
      <c r="A36" s="283"/>
      <c r="B36" s="45" t="s">
        <v>5</v>
      </c>
      <c r="C36" s="77" t="s">
        <v>111</v>
      </c>
      <c r="D36" s="78">
        <v>2219</v>
      </c>
      <c r="E36" s="78" t="s">
        <v>3</v>
      </c>
      <c r="F36" s="90" t="s">
        <v>112</v>
      </c>
      <c r="G36" s="42">
        <f>SUM(G37:G37)</f>
        <v>0</v>
      </c>
      <c r="H36" s="42">
        <f>SUM(H37:H37)</f>
        <v>25.639</v>
      </c>
      <c r="I36" s="42">
        <f>SUM(I37:I37)</f>
        <v>0</v>
      </c>
      <c r="J36" s="41">
        <f>SUM(J37:J37)</f>
        <v>25.639</v>
      </c>
    </row>
    <row r="37" spans="1:10" ht="13.5" thickBot="1">
      <c r="A37" s="283"/>
      <c r="B37" s="84"/>
      <c r="C37" s="80"/>
      <c r="D37" s="46"/>
      <c r="E37" s="49">
        <v>6341</v>
      </c>
      <c r="F37" s="93" t="s">
        <v>113</v>
      </c>
      <c r="G37" s="43">
        <v>0</v>
      </c>
      <c r="H37" s="43">
        <v>25.639</v>
      </c>
      <c r="I37" s="43"/>
      <c r="J37" s="75">
        <f>H37+I37</f>
        <v>25.639</v>
      </c>
    </row>
    <row r="38" spans="1:10" ht="20.25">
      <c r="A38" s="283"/>
      <c r="B38" s="45" t="s">
        <v>5</v>
      </c>
      <c r="C38" s="77" t="s">
        <v>114</v>
      </c>
      <c r="D38" s="78">
        <v>2219</v>
      </c>
      <c r="E38" s="78" t="s">
        <v>3</v>
      </c>
      <c r="F38" s="90" t="s">
        <v>115</v>
      </c>
      <c r="G38" s="42">
        <f>SUM(G39:G39)</f>
        <v>0</v>
      </c>
      <c r="H38" s="42">
        <f>SUM(H39:H39)</f>
        <v>606.036</v>
      </c>
      <c r="I38" s="42">
        <f>SUM(I39:I39)</f>
        <v>0</v>
      </c>
      <c r="J38" s="41">
        <f>SUM(J39:J39)</f>
        <v>606.036</v>
      </c>
    </row>
    <row r="39" spans="1:10" ht="13.5" thickBot="1">
      <c r="A39" s="283"/>
      <c r="B39" s="84"/>
      <c r="C39" s="80"/>
      <c r="D39" s="46"/>
      <c r="E39" s="49">
        <v>6341</v>
      </c>
      <c r="F39" s="93" t="s">
        <v>113</v>
      </c>
      <c r="G39" s="43">
        <v>0</v>
      </c>
      <c r="H39" s="89">
        <v>606.036</v>
      </c>
      <c r="I39" s="89"/>
      <c r="J39" s="75">
        <f>H39+I39</f>
        <v>606.036</v>
      </c>
    </row>
    <row r="40" spans="1:10" ht="20.25">
      <c r="A40" s="283"/>
      <c r="B40" s="45" t="s">
        <v>5</v>
      </c>
      <c r="C40" s="77" t="s">
        <v>116</v>
      </c>
      <c r="D40" s="78">
        <v>2219</v>
      </c>
      <c r="E40" s="78" t="s">
        <v>3</v>
      </c>
      <c r="F40" s="90" t="s">
        <v>117</v>
      </c>
      <c r="G40" s="42">
        <f>SUM(G41:G42)</f>
        <v>0</v>
      </c>
      <c r="H40" s="42">
        <f>SUM(H41:H42)</f>
        <v>1040</v>
      </c>
      <c r="I40" s="42">
        <f>SUM(I41:I42)</f>
        <v>0</v>
      </c>
      <c r="J40" s="42">
        <f>SUM(J41:J42)</f>
        <v>1040</v>
      </c>
    </row>
    <row r="41" spans="1:10" ht="12.75">
      <c r="A41" s="283"/>
      <c r="B41" s="94"/>
      <c r="C41" s="95"/>
      <c r="D41" s="96"/>
      <c r="E41" s="97">
        <v>5321</v>
      </c>
      <c r="F41" s="98" t="s">
        <v>78</v>
      </c>
      <c r="G41" s="87">
        <v>0</v>
      </c>
      <c r="H41" s="102">
        <v>95</v>
      </c>
      <c r="I41" s="102"/>
      <c r="J41" s="101">
        <f>H41+I41</f>
        <v>95</v>
      </c>
    </row>
    <row r="42" spans="1:10" ht="13.5" thickBot="1">
      <c r="A42" s="283"/>
      <c r="B42" s="84"/>
      <c r="C42" s="99"/>
      <c r="D42" s="46"/>
      <c r="E42" s="49">
        <v>6341</v>
      </c>
      <c r="F42" s="100" t="s">
        <v>113</v>
      </c>
      <c r="G42" s="43">
        <v>0</v>
      </c>
      <c r="H42" s="92">
        <v>945</v>
      </c>
      <c r="I42" s="92"/>
      <c r="J42" s="75">
        <f>H42+I42</f>
        <v>945</v>
      </c>
    </row>
    <row r="43" spans="1:10" ht="20.25">
      <c r="A43" s="283"/>
      <c r="B43" s="45" t="s">
        <v>5</v>
      </c>
      <c r="C43" s="77" t="s">
        <v>118</v>
      </c>
      <c r="D43" s="78">
        <v>2219</v>
      </c>
      <c r="E43" s="78" t="s">
        <v>3</v>
      </c>
      <c r="F43" s="90" t="s">
        <v>119</v>
      </c>
      <c r="G43" s="42">
        <f>SUM(G44:G44)</f>
        <v>0</v>
      </c>
      <c r="H43" s="42">
        <f>SUM(H44:H44)</f>
        <v>210</v>
      </c>
      <c r="I43" s="42">
        <f>SUM(I44:I44)</f>
        <v>0</v>
      </c>
      <c r="J43" s="41">
        <f>SUM(J44:J44)</f>
        <v>210</v>
      </c>
    </row>
    <row r="44" spans="1:10" ht="13.5" thickBot="1">
      <c r="A44" s="283"/>
      <c r="B44" s="84"/>
      <c r="C44" s="80"/>
      <c r="D44" s="46"/>
      <c r="E44" s="49">
        <v>6341</v>
      </c>
      <c r="F44" s="100" t="s">
        <v>113</v>
      </c>
      <c r="G44" s="43">
        <v>0</v>
      </c>
      <c r="H44" s="92">
        <v>210</v>
      </c>
      <c r="I44" s="92"/>
      <c r="J44" s="75">
        <f>H44+I44</f>
        <v>210</v>
      </c>
    </row>
    <row r="45" spans="1:10" ht="12.75">
      <c r="A45" s="283"/>
      <c r="B45" s="45" t="s">
        <v>5</v>
      </c>
      <c r="C45" s="77" t="s">
        <v>120</v>
      </c>
      <c r="D45" s="78">
        <v>2219</v>
      </c>
      <c r="E45" s="78" t="s">
        <v>3</v>
      </c>
      <c r="F45" s="90" t="s">
        <v>121</v>
      </c>
      <c r="G45" s="42">
        <f>SUM(G46:G46)</f>
        <v>0</v>
      </c>
      <c r="H45" s="42">
        <f>SUM(H46:H46)</f>
        <v>1100</v>
      </c>
      <c r="I45" s="42">
        <f>SUM(I46:I46)</f>
        <v>0</v>
      </c>
      <c r="J45" s="41">
        <f>SUM(J46:J46)</f>
        <v>1100</v>
      </c>
    </row>
    <row r="46" spans="1:10" ht="13.5" thickBot="1">
      <c r="A46" s="283"/>
      <c r="B46" s="84"/>
      <c r="C46" s="80"/>
      <c r="D46" s="46"/>
      <c r="E46" s="46">
        <v>5321</v>
      </c>
      <c r="F46" s="81" t="s">
        <v>78</v>
      </c>
      <c r="G46" s="43">
        <v>0</v>
      </c>
      <c r="H46" s="92">
        <v>1100</v>
      </c>
      <c r="I46" s="92"/>
      <c r="J46" s="75">
        <f>H46+I46</f>
        <v>1100</v>
      </c>
    </row>
    <row r="47" spans="1:10" ht="12.75">
      <c r="A47" s="283"/>
      <c r="B47" s="45" t="s">
        <v>5</v>
      </c>
      <c r="C47" s="77" t="s">
        <v>124</v>
      </c>
      <c r="D47" s="78">
        <v>2299</v>
      </c>
      <c r="E47" s="78" t="s">
        <v>3</v>
      </c>
      <c r="F47" s="90" t="s">
        <v>125</v>
      </c>
      <c r="G47" s="42">
        <f>SUM(G48:G48)</f>
        <v>0</v>
      </c>
      <c r="H47" s="42">
        <f>SUM(H48:H48)</f>
        <v>1000</v>
      </c>
      <c r="I47" s="42">
        <f>SUM(I48:I48)</f>
        <v>-1000</v>
      </c>
      <c r="J47" s="41">
        <f>SUM(J48:J48)</f>
        <v>0</v>
      </c>
    </row>
    <row r="48" spans="1:10" ht="13.5" thickBot="1">
      <c r="A48" s="283"/>
      <c r="B48" s="84"/>
      <c r="C48" s="82"/>
      <c r="D48" s="46"/>
      <c r="E48" s="105">
        <v>5901</v>
      </c>
      <c r="F48" s="106" t="s">
        <v>126</v>
      </c>
      <c r="G48" s="43">
        <v>0</v>
      </c>
      <c r="H48" s="43">
        <v>1000</v>
      </c>
      <c r="I48" s="92">
        <v>-1000</v>
      </c>
      <c r="J48" s="75">
        <f>H48+I48</f>
        <v>0</v>
      </c>
    </row>
    <row r="49" spans="1:10" ht="12.75">
      <c r="A49" s="283"/>
      <c r="B49" s="45" t="s">
        <v>5</v>
      </c>
      <c r="C49" s="77" t="s">
        <v>127</v>
      </c>
      <c r="D49" s="78">
        <v>2299</v>
      </c>
      <c r="E49" s="78" t="s">
        <v>3</v>
      </c>
      <c r="F49" s="90" t="s">
        <v>128</v>
      </c>
      <c r="G49" s="42">
        <f>SUM(G50:G50)</f>
        <v>0</v>
      </c>
      <c r="H49" s="42">
        <f>SUM(H50:H50)</f>
        <v>1000</v>
      </c>
      <c r="I49" s="42">
        <f>SUM(I50:I50)</f>
        <v>0</v>
      </c>
      <c r="J49" s="41">
        <f>SUM(J50:J50)</f>
        <v>1000</v>
      </c>
    </row>
    <row r="50" spans="1:10" ht="13.5" thickBot="1">
      <c r="A50" s="283"/>
      <c r="B50" s="84"/>
      <c r="C50" s="82"/>
      <c r="D50" s="46"/>
      <c r="E50" s="105">
        <v>5901</v>
      </c>
      <c r="F50" s="106" t="s">
        <v>126</v>
      </c>
      <c r="G50" s="43">
        <v>0</v>
      </c>
      <c r="H50" s="43">
        <v>1000</v>
      </c>
      <c r="I50" s="92"/>
      <c r="J50" s="75">
        <f>H50+I50</f>
        <v>1000</v>
      </c>
    </row>
    <row r="51" spans="1:10" ht="12.75">
      <c r="A51" s="283"/>
      <c r="B51" s="45" t="s">
        <v>5</v>
      </c>
      <c r="C51" s="77" t="s">
        <v>164</v>
      </c>
      <c r="D51" s="78">
        <v>2299</v>
      </c>
      <c r="E51" s="78" t="s">
        <v>3</v>
      </c>
      <c r="F51" s="85" t="s">
        <v>173</v>
      </c>
      <c r="G51" s="42">
        <f>SUM(G52:G52)</f>
        <v>0</v>
      </c>
      <c r="H51" s="42">
        <f>SUM(H52:H52)</f>
        <v>0</v>
      </c>
      <c r="I51" s="41">
        <f>SUM(I52:I52)</f>
        <v>150</v>
      </c>
      <c r="J51" s="41">
        <f>SUM(J52:J52)</f>
        <v>150</v>
      </c>
    </row>
    <row r="52" spans="1:10" ht="13.5" thickBot="1">
      <c r="A52" s="283"/>
      <c r="B52" s="84"/>
      <c r="C52" s="82"/>
      <c r="D52" s="46"/>
      <c r="E52" s="46">
        <v>5221</v>
      </c>
      <c r="F52" s="81" t="s">
        <v>95</v>
      </c>
      <c r="G52" s="43">
        <v>0</v>
      </c>
      <c r="H52" s="43">
        <v>0</v>
      </c>
      <c r="I52" s="243">
        <v>150</v>
      </c>
      <c r="J52" s="75">
        <f>H52+I52</f>
        <v>150</v>
      </c>
    </row>
    <row r="53" spans="1:10" ht="12.75">
      <c r="A53" s="283"/>
      <c r="B53" s="45" t="s">
        <v>5</v>
      </c>
      <c r="C53" s="77" t="s">
        <v>165</v>
      </c>
      <c r="D53" s="78">
        <v>2299</v>
      </c>
      <c r="E53" s="78" t="s">
        <v>3</v>
      </c>
      <c r="F53" s="85" t="s">
        <v>171</v>
      </c>
      <c r="G53" s="42">
        <f>SUM(G54:G54)</f>
        <v>0</v>
      </c>
      <c r="H53" s="42">
        <f>SUM(H54:H54)</f>
        <v>0</v>
      </c>
      <c r="I53" s="41">
        <f>SUM(I54:I54)</f>
        <v>150</v>
      </c>
      <c r="J53" s="41">
        <f>SUM(J54:J54)</f>
        <v>150</v>
      </c>
    </row>
    <row r="54" spans="1:10" ht="13.5" thickBot="1">
      <c r="A54" s="283"/>
      <c r="B54" s="84"/>
      <c r="C54" s="82"/>
      <c r="D54" s="46"/>
      <c r="E54" s="46">
        <v>5222</v>
      </c>
      <c r="F54" s="81" t="s">
        <v>162</v>
      </c>
      <c r="G54" s="43">
        <v>0</v>
      </c>
      <c r="H54" s="43">
        <v>0</v>
      </c>
      <c r="I54" s="243">
        <v>150</v>
      </c>
      <c r="J54" s="75">
        <f>H54+I54</f>
        <v>150</v>
      </c>
    </row>
    <row r="55" spans="1:10" ht="12.75">
      <c r="A55" s="283"/>
      <c r="B55" s="45" t="s">
        <v>5</v>
      </c>
      <c r="C55" s="77" t="s">
        <v>166</v>
      </c>
      <c r="D55" s="78">
        <v>2299</v>
      </c>
      <c r="E55" s="78" t="s">
        <v>3</v>
      </c>
      <c r="F55" s="85" t="s">
        <v>172</v>
      </c>
      <c r="G55" s="42">
        <f>SUM(G56:G56)</f>
        <v>0</v>
      </c>
      <c r="H55" s="42">
        <f>SUM(H56:H56)</f>
        <v>0</v>
      </c>
      <c r="I55" s="41">
        <f>SUM(I56:I56)</f>
        <v>195</v>
      </c>
      <c r="J55" s="41">
        <f>SUM(J56:J56)</f>
        <v>195</v>
      </c>
    </row>
    <row r="56" spans="1:10" ht="13.5" thickBot="1">
      <c r="A56" s="283"/>
      <c r="B56" s="84"/>
      <c r="C56" s="82"/>
      <c r="D56" s="46"/>
      <c r="E56" s="46">
        <v>5213</v>
      </c>
      <c r="F56" s="81" t="s">
        <v>163</v>
      </c>
      <c r="G56" s="43">
        <v>0</v>
      </c>
      <c r="H56" s="43">
        <v>0</v>
      </c>
      <c r="I56" s="243">
        <v>195</v>
      </c>
      <c r="J56" s="75">
        <f>H56+I56</f>
        <v>195</v>
      </c>
    </row>
    <row r="57" spans="1:10" ht="12.75">
      <c r="A57" s="283"/>
      <c r="B57" s="45" t="s">
        <v>5</v>
      </c>
      <c r="C57" s="77" t="s">
        <v>167</v>
      </c>
      <c r="D57" s="78">
        <v>2299</v>
      </c>
      <c r="E57" s="78" t="s">
        <v>3</v>
      </c>
      <c r="F57" s="85" t="s">
        <v>169</v>
      </c>
      <c r="G57" s="42">
        <f>SUM(G58:G58)</f>
        <v>0</v>
      </c>
      <c r="H57" s="42">
        <f>SUM(H58:H58)</f>
        <v>0</v>
      </c>
      <c r="I57" s="41">
        <f>SUM(I58:I58)</f>
        <v>242</v>
      </c>
      <c r="J57" s="41">
        <f>SUM(J58:J58)</f>
        <v>242</v>
      </c>
    </row>
    <row r="58" spans="1:10" ht="13.5" thickBot="1">
      <c r="A58" s="283"/>
      <c r="B58" s="84"/>
      <c r="C58" s="82"/>
      <c r="D58" s="46"/>
      <c r="E58" s="46">
        <v>5213</v>
      </c>
      <c r="F58" s="81" t="s">
        <v>163</v>
      </c>
      <c r="G58" s="43">
        <v>0</v>
      </c>
      <c r="H58" s="43">
        <v>0</v>
      </c>
      <c r="I58" s="243">
        <v>242</v>
      </c>
      <c r="J58" s="75">
        <f>H58+I58</f>
        <v>242</v>
      </c>
    </row>
    <row r="59" spans="1:10" ht="12.75">
      <c r="A59" s="283"/>
      <c r="B59" s="45" t="s">
        <v>5</v>
      </c>
      <c r="C59" s="77" t="s">
        <v>168</v>
      </c>
      <c r="D59" s="78">
        <v>2299</v>
      </c>
      <c r="E59" s="78" t="s">
        <v>3</v>
      </c>
      <c r="F59" s="85" t="s">
        <v>170</v>
      </c>
      <c r="G59" s="42">
        <f>SUM(G60:G60)</f>
        <v>0</v>
      </c>
      <c r="H59" s="42">
        <f>SUM(H60:H60)</f>
        <v>0</v>
      </c>
      <c r="I59" s="41">
        <f>SUM(I60:I60)</f>
        <v>230</v>
      </c>
      <c r="J59" s="41">
        <f>SUM(J60:J60)</f>
        <v>230</v>
      </c>
    </row>
    <row r="60" spans="1:10" ht="13.5" thickBot="1">
      <c r="A60" s="283"/>
      <c r="B60" s="84"/>
      <c r="C60" s="82"/>
      <c r="D60" s="46"/>
      <c r="E60" s="46">
        <v>5222</v>
      </c>
      <c r="F60" s="81" t="s">
        <v>162</v>
      </c>
      <c r="G60" s="43">
        <v>0</v>
      </c>
      <c r="H60" s="43">
        <v>0</v>
      </c>
      <c r="I60" s="243">
        <v>230</v>
      </c>
      <c r="J60" s="75">
        <f>H60+I60</f>
        <v>230</v>
      </c>
    </row>
    <row r="61" spans="1:10" ht="12.75">
      <c r="A61" s="283"/>
      <c r="B61" s="45" t="s">
        <v>5</v>
      </c>
      <c r="C61" s="77" t="s">
        <v>174</v>
      </c>
      <c r="D61" s="78">
        <v>2299</v>
      </c>
      <c r="E61" s="78" t="s">
        <v>3</v>
      </c>
      <c r="F61" s="85" t="s">
        <v>175</v>
      </c>
      <c r="G61" s="42">
        <f>SUM(G62:G62)</f>
        <v>0</v>
      </c>
      <c r="H61" s="42">
        <f>SUM(H62:H62)</f>
        <v>0</v>
      </c>
      <c r="I61" s="41">
        <f>SUM(I62:I62)</f>
        <v>50</v>
      </c>
      <c r="J61" s="41">
        <f>SUM(J62:J62)</f>
        <v>50</v>
      </c>
    </row>
    <row r="62" spans="1:10" ht="13.5" thickBot="1">
      <c r="A62" s="284"/>
      <c r="B62" s="84"/>
      <c r="C62" s="82"/>
      <c r="D62" s="46"/>
      <c r="E62" s="46">
        <v>5222</v>
      </c>
      <c r="F62" s="81" t="s">
        <v>162</v>
      </c>
      <c r="G62" s="43">
        <v>0</v>
      </c>
      <c r="H62" s="43">
        <v>0</v>
      </c>
      <c r="I62" s="243">
        <v>50</v>
      </c>
      <c r="J62" s="75">
        <f>H62+I62</f>
        <v>50</v>
      </c>
    </row>
  </sheetData>
  <sheetProtection/>
  <mergeCells count="13">
    <mergeCell ref="H7:H8"/>
    <mergeCell ref="I7:J7"/>
    <mergeCell ref="A9:A62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2018-05-03T11:39:00Z</cp:lastPrinted>
  <dcterms:created xsi:type="dcterms:W3CDTF">2006-09-25T08:49:57Z</dcterms:created>
  <dcterms:modified xsi:type="dcterms:W3CDTF">2018-05-04T09:34:46Z</dcterms:modified>
  <cp:category/>
  <cp:version/>
  <cp:contentType/>
  <cp:contentStatus/>
</cp:coreProperties>
</file>