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75" windowWidth="14355" windowHeight="4605"/>
  </bookViews>
  <sheets>
    <sheet name="Příjmy" sheetId="3" r:id="rId1"/>
    <sheet name="Výdaje" sheetId="4" r:id="rId2"/>
    <sheet name="Přehled rozp.opatření 2018" sheetId="5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F28" i="3" l="1"/>
  <c r="E12" i="4"/>
  <c r="D117" i="4"/>
  <c r="F112" i="4"/>
  <c r="F144" i="5" l="1"/>
  <c r="F88" i="4" l="1"/>
  <c r="D91" i="4" l="1"/>
  <c r="D89" i="4"/>
  <c r="E34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D34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17" i="3"/>
  <c r="G16" i="3"/>
  <c r="G14" i="3"/>
  <c r="G13" i="3"/>
  <c r="G11" i="3"/>
  <c r="G9" i="3"/>
  <c r="E8" i="3"/>
  <c r="D8" i="3"/>
  <c r="D7" i="3" l="1"/>
  <c r="D33" i="3" s="1"/>
  <c r="E26" i="3"/>
  <c r="F7" i="3"/>
  <c r="G34" i="3"/>
  <c r="F26" i="3"/>
  <c r="G27" i="3"/>
  <c r="E7" i="3"/>
  <c r="G8" i="3"/>
  <c r="D37" i="3"/>
  <c r="F9" i="4"/>
  <c r="F96" i="4"/>
  <c r="F117" i="4"/>
  <c r="F49" i="4"/>
  <c r="F18" i="4"/>
  <c r="F83" i="4"/>
  <c r="F66" i="4"/>
  <c r="F31" i="4"/>
  <c r="F21" i="4"/>
  <c r="F61" i="4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<sst xmlns="http://schemas.openxmlformats.org/spreadsheetml/2006/main" count="967" uniqueCount="339">
  <si>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</si>
  <si>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</si>
  <si>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</si>
  <si>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</si>
  <si>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</si>
  <si>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</si>
  <si>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</si>
  <si>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</si>
  <si>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</si>
  <si>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</si>
  <si>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</si>
  <si>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</si>
  <si>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</si>
  <si>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</si>
  <si>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</si>
  <si>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</si>
  <si>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</si>
  <si>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</si>
  <si>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</si>
  <si>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</si>
  <si>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</si>
  <si>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dotace z MŠMT, zapojení do kap. 91704</t>
  </si>
  <si>
    <t>15-OKŘ</t>
  </si>
  <si>
    <t>poskytnutí dotací z kap. 91705</t>
  </si>
  <si>
    <t>přesun z kap. 92303 do kap. 92302</t>
  </si>
  <si>
    <t>poskytnutí dotací z DF, kap. 92607</t>
  </si>
  <si>
    <t>poskytnutí dotací z kap. 92302 - Kotlíkové dotace</t>
  </si>
  <si>
    <t>poskytnutí dotací z DF, kap. 92609 - zdravotnické programy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</si>
  <si>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</si>
  <si>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</si>
  <si>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</si>
  <si>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</si>
  <si>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</si>
  <si>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</si>
  <si>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12-informatika</t>
  </si>
  <si>
    <t>úprava ukazatelů v kap. 91701</t>
  </si>
  <si>
    <t>úprava ukazatelů v kap. 91704</t>
  </si>
  <si>
    <t>úprava ukazatelů v kap. 91305</t>
  </si>
  <si>
    <t>dotace z MF, zapojení do kap. 91115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</si>
  <si>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</si>
  <si>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</si>
  <si>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</si>
  <si>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</si>
  <si>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</si>
  <si>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</si>
  <si>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</si>
  <si>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</si>
  <si>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</si>
  <si>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</si>
  <si>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</si>
  <si>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</si>
  <si>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</si>
  <si>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</si>
  <si>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</si>
  <si>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</si>
  <si>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</si>
  <si>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</si>
  <si>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</si>
  <si>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</si>
  <si>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</si>
  <si>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</si>
  <si>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</si>
  <si>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</si>
  <si>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</si>
  <si>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</si>
  <si>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</si>
  <si>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</si>
  <si>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</si>
  <si>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</si>
  <si>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</si>
  <si>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</si>
  <si>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</si>
  <si>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</si>
  <si>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</si>
  <si>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</si>
  <si>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</si>
  <si>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</si>
  <si>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</si>
  <si>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</si>
  <si>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</si>
  <si>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</si>
  <si>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</si>
  <si>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</si>
  <si>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</si>
  <si>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</si>
  <si>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</si>
  <si>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</si>
  <si>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</si>
  <si>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</si>
  <si>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</si>
  <si>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</si>
  <si>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</si>
  <si>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</si>
  <si>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</si>
  <si>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</si>
  <si>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</si>
  <si>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</si>
  <si>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</si>
  <si>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</si>
  <si>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</si>
  <si>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</si>
  <si>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</si>
  <si>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</si>
  <si>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</si>
  <si>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</si>
  <si>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</si>
  <si>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</si>
  <si>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</si>
  <si>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</si>
  <si>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</si>
  <si>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</si>
  <si>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</si>
  <si>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</si>
  <si>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</si>
  <si>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</si>
  <si>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</si>
  <si>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92004 do kap. 92014</t>
  </si>
  <si>
    <t>dotace z MMR, zapojení do kap. 92304</t>
  </si>
  <si>
    <t>úprava ukazatelů v kap. 91204 - Stipendijní program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</si>
  <si>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</si>
  <si>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</si>
  <si>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</si>
  <si>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</si>
  <si>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</si>
  <si>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</si>
  <si>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</si>
  <si>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</si>
  <si>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</si>
  <si>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</si>
  <si>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</si>
  <si>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</si>
  <si>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</si>
  <si>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</si>
  <si>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</si>
  <si>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</si>
  <si>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</si>
  <si>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</si>
  <si>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</si>
  <si>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</si>
  <si>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</si>
  <si>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</si>
  <si>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</si>
  <si>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</si>
  <si>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</si>
  <si>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</si>
  <si>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</si>
  <si>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</si>
  <si>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</si>
  <si>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</si>
  <si>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</si>
  <si>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</si>
  <si>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</si>
  <si>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</si>
  <si>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</si>
  <si>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</si>
  <si>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</si>
  <si>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</si>
  <si>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</si>
  <si>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</si>
  <si>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</si>
  <si>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</si>
  <si>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</si>
  <si>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</si>
  <si>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</si>
  <si>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</si>
  <si>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</si>
  <si>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</si>
  <si>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</si>
  <si>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</si>
  <si>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</si>
  <si>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</si>
  <si>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</si>
  <si>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</si>
  <si>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</si>
  <si>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</si>
  <si>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</si>
  <si>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</si>
  <si>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</si>
  <si>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</si>
  <si>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</si>
  <si>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</si>
  <si>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</si>
  <si>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</si>
  <si>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</si>
  <si>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</si>
  <si>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</si>
  <si>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</si>
  <si>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</si>
  <si>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</si>
  <si>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</si>
  <si>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</si>
  <si>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</si>
  <si>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</si>
  <si>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</si>
  <si>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</si>
  <si>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</si>
  <si>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</si>
  <si>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</si>
  <si>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</si>
  <si>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</si>
  <si>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</si>
  <si>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</si>
  <si>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</si>
  <si>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</si>
  <si>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</si>
  <si>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</si>
  <si>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</si>
  <si>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</si>
  <si>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</si>
  <si>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</si>
  <si>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</si>
  <si>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</si>
  <si>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</si>
  <si>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</si>
  <si>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</si>
  <si>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</si>
  <si>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</si>
  <si>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</si>
  <si>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</si>
  <si>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</si>
  <si>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</si>
  <si>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</si>
  <si>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</si>
  <si>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</si>
  <si>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</si>
  <si>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</si>
  <si>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</si>
  <si>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</si>
  <si>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</si>
  <si>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</si>
  <si>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</si>
  <si>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</si>
  <si>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</si>
  <si>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</si>
  <si>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</si>
  <si>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</si>
  <si>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</si>
  <si>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</si>
  <si>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</si>
  <si>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</si>
  <si>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</si>
  <si>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</si>
  <si>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</si>
  <si>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</si>
  <si>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</si>
  <si>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</si>
  <si>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</si>
  <si>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</si>
  <si>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</si>
  <si>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</si>
  <si>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</si>
  <si>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</si>
  <si>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</si>
  <si>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</si>
  <si>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</si>
  <si>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</si>
  <si>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</si>
  <si>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</si>
  <si>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</si>
  <si>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</si>
  <si>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</si>
  <si>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</si>
  <si>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</si>
  <si>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</si>
  <si>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</si>
  <si>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</si>
  <si>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</si>
  <si>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</si>
  <si>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</si>
  <si>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</si>
  <si>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</si>
  <si>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</si>
  <si>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</si>
  <si>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</si>
  <si>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</si>
  <si>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</si>
  <si>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</si>
  <si>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</si>
  <si>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</si>
  <si>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</si>
  <si>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</si>
  <si>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</si>
  <si>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</si>
  <si>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</si>
  <si>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</si>
  <si>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</si>
  <si>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 xml:space="preserve">    Přehled změn rozpočtu a rozpočtových opatření přijatých  v období od 1. ledna do 30. dubna 2018</t>
  </si>
  <si>
    <t>Čerpání ze závazných a specifických ukazatelů výdajové části rozpočtu kraje za období           01 - 04/2018</t>
  </si>
  <si>
    <t>skut.01-04/2018</t>
  </si>
  <si>
    <t>skut.01-04/  2018</t>
  </si>
  <si>
    <t>Plnění závazných a specifických ukazatelů příjmové části rozpočtu kraje za období 01 - 04/2018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</si>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</sst>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76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2" fontId="19" fillId="0" borderId="28" xfId="53" quotePrefix="1" applyNumberFormat="1" applyFont="1" applyFill="1" applyBorder="1" applyAlignment="1">
      <alignment horizontal="right"/>
    </xf>
    <xf numFmtId="2" fontId="19" fillId="0" borderId="45" xfId="53" quotePrefix="1" applyNumberFormat="1" applyFont="1" applyFill="1" applyBorder="1" applyAlignment="1">
      <alignment horizontal="righ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1" sqref="F1:G1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85546875" style="28" customWidth="1"/>
    <col min="6" max="6" width="13.7109375" style="28" customWidth="1"/>
    <col min="7" max="7" width="8.140625" style="28" customWidth="1"/>
    <col min="8" max="16384" width="9.140625" style="28"/>
  </cols>
  <sheetData>
    <row r="1" spans="1:7" ht="15" x14ac:dyDescent="0.25">
      <c r="F1" s="140" t="s">
        <v>40</v>
      </c>
      <c r="G1" s="140"/>
    </row>
    <row r="2" spans="1:7" ht="15" customHeight="1" x14ac:dyDescent="0.2">
      <c r="A2" s="141" t="s">
        <v>290</v>
      </c>
      <c r="B2" s="141"/>
      <c r="C2" s="141"/>
      <c r="D2" s="141"/>
      <c r="E2" s="141"/>
      <c r="F2" s="141"/>
      <c r="G2" s="141"/>
    </row>
    <row r="3" spans="1:7" ht="15.75" customHeight="1" x14ac:dyDescent="0.2">
      <c r="A3" s="141"/>
      <c r="B3" s="141"/>
      <c r="C3" s="141"/>
      <c r="D3" s="141"/>
      <c r="E3" s="141"/>
      <c r="F3" s="141"/>
      <c r="G3" s="141"/>
    </row>
    <row r="4" spans="1:7" ht="16.5" thickBot="1" x14ac:dyDescent="0.25">
      <c r="A4" s="31"/>
      <c r="B4" s="31"/>
      <c r="C4" s="31"/>
      <c r="D4" s="31"/>
      <c r="E4" s="31"/>
      <c r="F4" s="31"/>
      <c r="G4" s="32" t="s">
        <v>39</v>
      </c>
    </row>
    <row r="5" spans="1:7" ht="13.5" customHeight="1" x14ac:dyDescent="0.2">
      <c r="A5" s="142" t="s">
        <v>41</v>
      </c>
      <c r="B5" s="143"/>
      <c r="C5" s="143"/>
      <c r="D5" s="143" t="s">
        <v>121</v>
      </c>
      <c r="E5" s="143" t="s">
        <v>122</v>
      </c>
      <c r="F5" s="146" t="s">
        <v>289</v>
      </c>
      <c r="G5" s="148" t="s">
        <v>42</v>
      </c>
    </row>
    <row r="6" spans="1:7" ht="13.5" customHeight="1" thickBot="1" x14ac:dyDescent="0.25">
      <c r="A6" s="144"/>
      <c r="B6" s="145"/>
      <c r="C6" s="145"/>
      <c r="D6" s="145"/>
      <c r="E6" s="145"/>
      <c r="F6" s="147"/>
      <c r="G6" s="149"/>
    </row>
    <row r="7" spans="1:7" ht="15" customHeight="1" thickBot="1" x14ac:dyDescent="0.25">
      <c r="A7" s="134" t="s">
        <v>43</v>
      </c>
      <c r="B7" s="135"/>
      <c r="C7" s="135"/>
      <c r="D7" s="33">
        <f>D8+D24</f>
        <v>3035564.5300000003</v>
      </c>
      <c r="E7" s="33">
        <f>E8+E24</f>
        <v>3050982.7</v>
      </c>
      <c r="F7" s="33">
        <f>F8+F24</f>
        <v>1046016.24</v>
      </c>
      <c r="G7" s="34">
        <f t="shared" ref="G7:G14" si="0">F7/E7*100</f>
        <v>34.284568050811956</v>
      </c>
    </row>
    <row r="8" spans="1:7" s="37" customFormat="1" ht="15" customHeight="1" thickBot="1" x14ac:dyDescent="0.3">
      <c r="A8" s="128" t="s">
        <v>44</v>
      </c>
      <c r="B8" s="129"/>
      <c r="C8" s="130"/>
      <c r="D8" s="35">
        <f>SUM(D9:D23)</f>
        <v>3035564.5300000003</v>
      </c>
      <c r="E8" s="35">
        <f>SUM(E9:E23)</f>
        <v>3050982.7</v>
      </c>
      <c r="F8" s="35">
        <f>SUM(F9:F23)</f>
        <v>1044265.29</v>
      </c>
      <c r="G8" s="36">
        <f t="shared" si="0"/>
        <v>34.227178344865742</v>
      </c>
    </row>
    <row r="9" spans="1:7" s="37" customFormat="1" ht="15" customHeight="1" x14ac:dyDescent="0.25">
      <c r="A9" s="39" t="s">
        <v>45</v>
      </c>
      <c r="B9" s="131" t="s">
        <v>46</v>
      </c>
      <c r="C9" s="131"/>
      <c r="D9" s="40">
        <v>2960000</v>
      </c>
      <c r="E9" s="40">
        <v>2960000</v>
      </c>
      <c r="F9" s="40">
        <v>984872.74</v>
      </c>
      <c r="G9" s="41">
        <f t="shared" si="0"/>
        <v>33.272727702702703</v>
      </c>
    </row>
    <row r="10" spans="1:7" s="37" customFormat="1" ht="15" customHeight="1" x14ac:dyDescent="0.25">
      <c r="A10" s="39"/>
      <c r="B10" s="136" t="s">
        <v>47</v>
      </c>
      <c r="C10" s="137"/>
      <c r="D10" s="40">
        <v>0</v>
      </c>
      <c r="E10" s="40">
        <v>0</v>
      </c>
      <c r="F10" s="40">
        <v>4810.42</v>
      </c>
      <c r="G10" s="112" t="s">
        <v>48</v>
      </c>
    </row>
    <row r="11" spans="1:7" s="37" customFormat="1" ht="15" customHeight="1" x14ac:dyDescent="0.25">
      <c r="A11" s="43" t="s">
        <v>45</v>
      </c>
      <c r="B11" s="126" t="s">
        <v>49</v>
      </c>
      <c r="C11" s="126"/>
      <c r="D11" s="44">
        <v>700</v>
      </c>
      <c r="E11" s="44">
        <v>700</v>
      </c>
      <c r="F11" s="44">
        <v>202.77</v>
      </c>
      <c r="G11" s="45">
        <f t="shared" si="0"/>
        <v>28.967142857142857</v>
      </c>
    </row>
    <row r="12" spans="1:7" s="37" customFormat="1" ht="15" customHeight="1" x14ac:dyDescent="0.25">
      <c r="A12" s="46"/>
      <c r="B12" s="138" t="s">
        <v>50</v>
      </c>
      <c r="C12" s="139"/>
      <c r="D12" s="44">
        <v>0</v>
      </c>
      <c r="E12" s="44">
        <v>0</v>
      </c>
      <c r="F12" s="44">
        <v>77.8</v>
      </c>
      <c r="G12" s="42" t="s">
        <v>48</v>
      </c>
    </row>
    <row r="13" spans="1:7" s="37" customFormat="1" ht="15" x14ac:dyDescent="0.25">
      <c r="A13" s="43" t="s">
        <v>45</v>
      </c>
      <c r="B13" s="126" t="s">
        <v>51</v>
      </c>
      <c r="C13" s="126"/>
      <c r="D13" s="44">
        <v>19500</v>
      </c>
      <c r="E13" s="44">
        <v>20200</v>
      </c>
      <c r="F13" s="44">
        <v>4582.47</v>
      </c>
      <c r="G13" s="45">
        <f t="shared" si="0"/>
        <v>22.685495049504954</v>
      </c>
    </row>
    <row r="14" spans="1:7" s="37" customFormat="1" ht="15" x14ac:dyDescent="0.25">
      <c r="A14" s="43" t="s">
        <v>45</v>
      </c>
      <c r="B14" s="126" t="s">
        <v>52</v>
      </c>
      <c r="C14" s="126"/>
      <c r="D14" s="44">
        <v>9351.39</v>
      </c>
      <c r="E14" s="44">
        <v>9351.39</v>
      </c>
      <c r="F14" s="44">
        <v>1239.46</v>
      </c>
      <c r="G14" s="45">
        <f t="shared" si="0"/>
        <v>13.25428626118684</v>
      </c>
    </row>
    <row r="15" spans="1:7" s="37" customFormat="1" ht="15" x14ac:dyDescent="0.25">
      <c r="A15" s="43" t="s">
        <v>45</v>
      </c>
      <c r="B15" s="126" t="s">
        <v>53</v>
      </c>
      <c r="C15" s="126"/>
      <c r="D15" s="44">
        <v>0</v>
      </c>
      <c r="E15" s="44">
        <v>0</v>
      </c>
      <c r="F15" s="44">
        <v>0</v>
      </c>
      <c r="G15" s="42" t="s">
        <v>48</v>
      </c>
    </row>
    <row r="16" spans="1:7" s="37" customFormat="1" ht="15" x14ac:dyDescent="0.25">
      <c r="A16" s="43" t="s">
        <v>45</v>
      </c>
      <c r="B16" s="126" t="s">
        <v>54</v>
      </c>
      <c r="C16" s="126"/>
      <c r="D16" s="44">
        <v>4376</v>
      </c>
      <c r="E16" s="44">
        <v>4376</v>
      </c>
      <c r="F16" s="44">
        <v>0</v>
      </c>
      <c r="G16" s="45">
        <f>F16/E16*100</f>
        <v>0</v>
      </c>
    </row>
    <row r="17" spans="1:7" s="37" customFormat="1" ht="15" x14ac:dyDescent="0.25">
      <c r="A17" s="43" t="s">
        <v>45</v>
      </c>
      <c r="B17" s="126" t="s">
        <v>55</v>
      </c>
      <c r="C17" s="126"/>
      <c r="D17" s="44">
        <v>388</v>
      </c>
      <c r="E17" s="44">
        <v>388</v>
      </c>
      <c r="F17" s="44">
        <v>97</v>
      </c>
      <c r="G17" s="45">
        <f>F17/E17*100</f>
        <v>25</v>
      </c>
    </row>
    <row r="18" spans="1:7" s="37" customFormat="1" ht="15" x14ac:dyDescent="0.25">
      <c r="A18" s="43" t="s">
        <v>45</v>
      </c>
      <c r="B18" s="126" t="s">
        <v>56</v>
      </c>
      <c r="C18" s="126"/>
      <c r="D18" s="44">
        <v>0</v>
      </c>
      <c r="E18" s="44">
        <v>0</v>
      </c>
      <c r="F18" s="44">
        <v>0</v>
      </c>
      <c r="G18" s="42" t="s">
        <v>48</v>
      </c>
    </row>
    <row r="19" spans="1:7" s="37" customFormat="1" ht="15" x14ac:dyDescent="0.25">
      <c r="A19" s="43" t="s">
        <v>45</v>
      </c>
      <c r="B19" s="126" t="s">
        <v>57</v>
      </c>
      <c r="C19" s="126"/>
      <c r="D19" s="44">
        <v>0</v>
      </c>
      <c r="E19" s="44">
        <v>0</v>
      </c>
      <c r="F19" s="44">
        <v>0</v>
      </c>
      <c r="G19" s="42" t="s">
        <v>48</v>
      </c>
    </row>
    <row r="20" spans="1:7" s="37" customFormat="1" ht="15" x14ac:dyDescent="0.25">
      <c r="A20" s="43" t="s">
        <v>45</v>
      </c>
      <c r="B20" s="126" t="s">
        <v>58</v>
      </c>
      <c r="C20" s="126"/>
      <c r="D20" s="44">
        <v>0</v>
      </c>
      <c r="E20" s="44">
        <v>0</v>
      </c>
      <c r="F20" s="44">
        <v>566.22</v>
      </c>
      <c r="G20" s="42" t="s">
        <v>48</v>
      </c>
    </row>
    <row r="21" spans="1:7" s="37" customFormat="1" ht="15" x14ac:dyDescent="0.25">
      <c r="A21" s="43" t="s">
        <v>45</v>
      </c>
      <c r="B21" s="126" t="s">
        <v>59</v>
      </c>
      <c r="C21" s="126"/>
      <c r="D21" s="44">
        <v>15000</v>
      </c>
      <c r="E21" s="44">
        <v>15000</v>
      </c>
      <c r="F21" s="44">
        <v>8908.75</v>
      </c>
      <c r="G21" s="45">
        <f>F21/E21*100</f>
        <v>59.391666666666666</v>
      </c>
    </row>
    <row r="22" spans="1:7" s="37" customFormat="1" ht="15.75" customHeight="1" x14ac:dyDescent="0.25">
      <c r="A22" s="43" t="s">
        <v>45</v>
      </c>
      <c r="B22" s="126" t="s">
        <v>60</v>
      </c>
      <c r="C22" s="126"/>
      <c r="D22" s="44">
        <v>0</v>
      </c>
      <c r="E22" s="44">
        <v>0</v>
      </c>
      <c r="F22" s="44">
        <v>0</v>
      </c>
      <c r="G22" s="42" t="s">
        <v>48</v>
      </c>
    </row>
    <row r="23" spans="1:7" s="37" customFormat="1" ht="15.75" thickBot="1" x14ac:dyDescent="0.3">
      <c r="A23" s="50" t="s">
        <v>45</v>
      </c>
      <c r="B23" s="127" t="s">
        <v>61</v>
      </c>
      <c r="C23" s="127"/>
      <c r="D23" s="47">
        <v>26249.14</v>
      </c>
      <c r="E23" s="47">
        <v>40967.31</v>
      </c>
      <c r="F23" s="47">
        <v>38907.660000000003</v>
      </c>
      <c r="G23" s="51">
        <f t="shared" ref="G23:G34" si="1">F23/E23*100</f>
        <v>94.972454867063533</v>
      </c>
    </row>
    <row r="24" spans="1:7" s="37" customFormat="1" ht="15" customHeight="1" thickBot="1" x14ac:dyDescent="0.3">
      <c r="A24" s="128" t="s">
        <v>62</v>
      </c>
      <c r="B24" s="129"/>
      <c r="C24" s="130"/>
      <c r="D24" s="35">
        <f>D25</f>
        <v>0</v>
      </c>
      <c r="E24" s="35">
        <f>E25</f>
        <v>0</v>
      </c>
      <c r="F24" s="35">
        <f>F25</f>
        <v>1750.95</v>
      </c>
      <c r="G24" s="113" t="s">
        <v>48</v>
      </c>
    </row>
    <row r="25" spans="1:7" s="37" customFormat="1" ht="15" customHeight="1" thickBot="1" x14ac:dyDescent="0.3">
      <c r="A25" s="39" t="s">
        <v>45</v>
      </c>
      <c r="B25" s="131" t="s">
        <v>63</v>
      </c>
      <c r="C25" s="131"/>
      <c r="D25" s="40">
        <v>0</v>
      </c>
      <c r="E25" s="40">
        <v>0</v>
      </c>
      <c r="F25" s="40">
        <v>1750.95</v>
      </c>
      <c r="G25" s="112" t="s">
        <v>48</v>
      </c>
    </row>
    <row r="26" spans="1:7" ht="15" customHeight="1" thickBot="1" x14ac:dyDescent="0.25">
      <c r="A26" s="120" t="s">
        <v>64</v>
      </c>
      <c r="B26" s="121"/>
      <c r="C26" s="121"/>
      <c r="D26" s="48">
        <f>D27+D31</f>
        <v>97125.97</v>
      </c>
      <c r="E26" s="48">
        <f>E27+E31</f>
        <v>5392931.6699999999</v>
      </c>
      <c r="F26" s="48">
        <f>F27+F31</f>
        <v>2068105.1</v>
      </c>
      <c r="G26" s="49">
        <f t="shared" si="1"/>
        <v>38.348438781535691</v>
      </c>
    </row>
    <row r="27" spans="1:7" ht="15" customHeight="1" thickBot="1" x14ac:dyDescent="0.3">
      <c r="A27" s="116" t="s">
        <v>65</v>
      </c>
      <c r="B27" s="117"/>
      <c r="C27" s="118"/>
      <c r="D27" s="35">
        <f>SUM(D28:D30)</f>
        <v>97125.97</v>
      </c>
      <c r="E27" s="35">
        <f>SUM(E28:E30)</f>
        <v>5390918.1299999999</v>
      </c>
      <c r="F27" s="35">
        <f>SUM(F28:F30)</f>
        <v>2060669.01</v>
      </c>
      <c r="G27" s="36">
        <f t="shared" si="1"/>
        <v>38.224824794362071</v>
      </c>
    </row>
    <row r="28" spans="1:7" ht="15" customHeight="1" x14ac:dyDescent="0.25">
      <c r="A28" s="43" t="s">
        <v>45</v>
      </c>
      <c r="B28" s="132" t="s">
        <v>66</v>
      </c>
      <c r="C28" s="133"/>
      <c r="D28" s="40">
        <v>70970.2</v>
      </c>
      <c r="E28" s="40">
        <v>70970.2</v>
      </c>
      <c r="F28" s="40">
        <f>17742.56+5914.18</f>
        <v>23656.74</v>
      </c>
      <c r="G28" s="41">
        <f t="shared" si="1"/>
        <v>33.333342726947365</v>
      </c>
    </row>
    <row r="29" spans="1:7" ht="15" customHeight="1" x14ac:dyDescent="0.25">
      <c r="A29" s="43" t="s">
        <v>45</v>
      </c>
      <c r="B29" s="126" t="s">
        <v>67</v>
      </c>
      <c r="C29" s="126"/>
      <c r="D29" s="44">
        <v>0</v>
      </c>
      <c r="E29" s="44">
        <v>5293594.8099999996</v>
      </c>
      <c r="F29" s="44">
        <v>2024434.21</v>
      </c>
      <c r="G29" s="45">
        <f t="shared" si="1"/>
        <v>38.243089670854502</v>
      </c>
    </row>
    <row r="30" spans="1:7" ht="15" customHeight="1" thickBot="1" x14ac:dyDescent="0.3">
      <c r="A30" s="50" t="s">
        <v>45</v>
      </c>
      <c r="B30" s="124" t="s">
        <v>68</v>
      </c>
      <c r="C30" s="125"/>
      <c r="D30" s="47">
        <v>26155.77</v>
      </c>
      <c r="E30" s="47">
        <v>26353.119999999999</v>
      </c>
      <c r="F30" s="47">
        <v>12578.06</v>
      </c>
      <c r="G30" s="51">
        <f t="shared" si="1"/>
        <v>47.72892166088873</v>
      </c>
    </row>
    <row r="31" spans="1:7" ht="15" customHeight="1" thickBot="1" x14ac:dyDescent="0.3">
      <c r="A31" s="116" t="s">
        <v>69</v>
      </c>
      <c r="B31" s="117"/>
      <c r="C31" s="118"/>
      <c r="D31" s="35">
        <f>SUM(D32:D32)</f>
        <v>0</v>
      </c>
      <c r="E31" s="35">
        <f>SUM(E32:E32)</f>
        <v>2013.54</v>
      </c>
      <c r="F31" s="35">
        <f>F32</f>
        <v>7436.09</v>
      </c>
      <c r="G31" s="113" t="s">
        <v>48</v>
      </c>
    </row>
    <row r="32" spans="1:7" ht="15" customHeight="1" thickBot="1" x14ac:dyDescent="0.3">
      <c r="A32" s="52" t="s">
        <v>45</v>
      </c>
      <c r="B32" s="119" t="s">
        <v>70</v>
      </c>
      <c r="C32" s="118"/>
      <c r="D32" s="35">
        <v>0</v>
      </c>
      <c r="E32" s="35">
        <v>2013.54</v>
      </c>
      <c r="F32" s="35">
        <v>7436.09</v>
      </c>
      <c r="G32" s="113" t="s">
        <v>48</v>
      </c>
    </row>
    <row r="33" spans="1:7" ht="15" customHeight="1" thickBot="1" x14ac:dyDescent="0.25">
      <c r="A33" s="114" t="s">
        <v>71</v>
      </c>
      <c r="B33" s="115"/>
      <c r="C33" s="115"/>
      <c r="D33" s="53">
        <f>D7+D26</f>
        <v>3132690.5000000005</v>
      </c>
      <c r="E33" s="53">
        <f>E7+E26</f>
        <v>8443914.370000001</v>
      </c>
      <c r="F33" s="53">
        <f>F7+F26</f>
        <v>3114121.34</v>
      </c>
      <c r="G33" s="54">
        <f t="shared" si="1"/>
        <v>36.880067745168283</v>
      </c>
    </row>
    <row r="34" spans="1:7" ht="14.25" customHeight="1" thickBot="1" x14ac:dyDescent="0.3">
      <c r="A34" s="120" t="s">
        <v>72</v>
      </c>
      <c r="B34" s="121"/>
      <c r="C34" s="121"/>
      <c r="D34" s="48">
        <f>SUM(D35:D36)</f>
        <v>0</v>
      </c>
      <c r="E34" s="48">
        <f>SUM(E35:E36)</f>
        <v>2098383.7400000002</v>
      </c>
      <c r="F34" s="48">
        <f>SUM(F35:F36)</f>
        <v>0</v>
      </c>
      <c r="G34" s="49">
        <f t="shared" si="1"/>
        <v>0</v>
      </c>
    </row>
    <row r="35" spans="1:7" ht="15" x14ac:dyDescent="0.25">
      <c r="A35" s="55" t="s">
        <v>73</v>
      </c>
      <c r="B35" s="122" t="s">
        <v>123</v>
      </c>
      <c r="C35" s="122"/>
      <c r="D35" s="56">
        <v>0</v>
      </c>
      <c r="E35" s="40">
        <v>111779.24</v>
      </c>
      <c r="F35" s="56">
        <v>0</v>
      </c>
      <c r="G35" s="57">
        <v>0</v>
      </c>
    </row>
    <row r="36" spans="1:7" ht="15.75" thickBot="1" x14ac:dyDescent="0.3">
      <c r="A36" s="58"/>
      <c r="B36" s="123" t="s">
        <v>124</v>
      </c>
      <c r="C36" s="123"/>
      <c r="D36" s="59">
        <v>0</v>
      </c>
      <c r="E36" s="59">
        <v>1986604.5</v>
      </c>
      <c r="F36" s="59">
        <v>0</v>
      </c>
      <c r="G36" s="60">
        <v>0</v>
      </c>
    </row>
    <row r="37" spans="1:7" ht="14.25" customHeight="1" thickBot="1" x14ac:dyDescent="0.25">
      <c r="A37" s="114" t="s">
        <v>74</v>
      </c>
      <c r="B37" s="115"/>
      <c r="C37" s="115"/>
      <c r="D37" s="53">
        <f>D7+D26+D34</f>
        <v>3132690.5000000005</v>
      </c>
      <c r="E37" s="53">
        <f>E7+E26+E34</f>
        <v>10542298.110000001</v>
      </c>
      <c r="F37" s="53">
        <f>F7+F26+F34</f>
        <v>3114121.34</v>
      </c>
      <c r="G37" s="54">
        <f>F37/E37*100</f>
        <v>29.539302602779454</v>
      </c>
    </row>
    <row r="39" spans="1:7" x14ac:dyDescent="0.2">
      <c r="E39" s="29"/>
    </row>
    <row r="40" spans="1:7" x14ac:dyDescent="0.2">
      <c r="E40" s="29"/>
    </row>
    <row r="41" spans="1:7" x14ac:dyDescent="0.2">
      <c r="E41" s="61"/>
    </row>
    <row r="42" spans="1:7" x14ac:dyDescent="0.2">
      <c r="D42" s="62"/>
      <c r="E42" s="62"/>
    </row>
    <row r="44" spans="1:7" x14ac:dyDescent="0.2">
      <c r="F44" s="29"/>
    </row>
  </sheetData>
  <mergeCells count="38">
    <mergeCell ref="F1:G1"/>
    <mergeCell ref="A2:G3"/>
    <mergeCell ref="A5:C6"/>
    <mergeCell ref="D5:D6"/>
    <mergeCell ref="E5:E6"/>
    <mergeCell ref="F5:F6"/>
    <mergeCell ref="G5:G6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A37:C37"/>
    <mergeCell ref="A31:C31"/>
    <mergeCell ref="B32:C32"/>
    <mergeCell ref="A33:C33"/>
    <mergeCell ref="A34:C34"/>
    <mergeCell ref="B35:C35"/>
    <mergeCell ref="B36:C3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40" t="s">
        <v>75</v>
      </c>
      <c r="G1" s="140"/>
    </row>
    <row r="2" spans="1:10" ht="15.75" customHeight="1" x14ac:dyDescent="0.2">
      <c r="A2" s="141" t="s">
        <v>287</v>
      </c>
      <c r="B2" s="141"/>
      <c r="C2" s="141"/>
      <c r="D2" s="141"/>
      <c r="E2" s="141"/>
      <c r="F2" s="141"/>
      <c r="G2" s="141"/>
    </row>
    <row r="3" spans="1:10" ht="15.75" customHeight="1" x14ac:dyDescent="0.2">
      <c r="A3" s="141"/>
      <c r="B3" s="141"/>
      <c r="C3" s="141"/>
      <c r="D3" s="141"/>
      <c r="E3" s="141"/>
      <c r="F3" s="141"/>
      <c r="G3" s="141"/>
    </row>
    <row r="4" spans="1:10" ht="13.5" thickBot="1" x14ac:dyDescent="0.25">
      <c r="F4" s="32" t="s">
        <v>39</v>
      </c>
    </row>
    <row r="5" spans="1:10" ht="15" thickBot="1" x14ac:dyDescent="0.25">
      <c r="B5" s="153" t="s">
        <v>76</v>
      </c>
      <c r="C5" s="154"/>
      <c r="D5" s="154"/>
      <c r="E5" s="154"/>
      <c r="F5" s="155"/>
    </row>
    <row r="6" spans="1:10" ht="15" x14ac:dyDescent="0.25">
      <c r="B6" s="63" t="s">
        <v>77</v>
      </c>
      <c r="C6" s="64" t="s">
        <v>121</v>
      </c>
      <c r="D6" s="64" t="s">
        <v>122</v>
      </c>
      <c r="E6" s="64" t="s">
        <v>288</v>
      </c>
      <c r="F6" s="65" t="s">
        <v>78</v>
      </c>
    </row>
    <row r="7" spans="1:10" ht="15" x14ac:dyDescent="0.25">
      <c r="B7" s="66" t="s">
        <v>15</v>
      </c>
      <c r="C7" s="67">
        <v>5450</v>
      </c>
      <c r="D7" s="67">
        <v>5450</v>
      </c>
      <c r="E7" s="67">
        <v>1126.3499999999999</v>
      </c>
      <c r="F7" s="68">
        <f>E7/D7*100</f>
        <v>20.66697247706422</v>
      </c>
      <c r="H7" s="69"/>
      <c r="I7" s="70"/>
    </row>
    <row r="8" spans="1:10" ht="15.75" thickBot="1" x14ac:dyDescent="0.3">
      <c r="B8" s="71" t="s">
        <v>22</v>
      </c>
      <c r="C8" s="72">
        <v>26388.7</v>
      </c>
      <c r="D8" s="72">
        <v>26388.7</v>
      </c>
      <c r="E8" s="72">
        <v>5449.38</v>
      </c>
      <c r="F8" s="68">
        <f>E8/D8*100</f>
        <v>20.650429918866784</v>
      </c>
      <c r="H8" s="69"/>
      <c r="I8" s="70"/>
    </row>
    <row r="9" spans="1:10" ht="15.75" thickBot="1" x14ac:dyDescent="0.3">
      <c r="B9" s="74" t="s">
        <v>79</v>
      </c>
      <c r="C9" s="75">
        <f>SUM(C7:C8)</f>
        <v>31838.7</v>
      </c>
      <c r="D9" s="75">
        <f>SUM(D7:D8)</f>
        <v>31838.7</v>
      </c>
      <c r="E9" s="75">
        <f>SUM(E7:E8)</f>
        <v>6575.73</v>
      </c>
      <c r="F9" s="76">
        <f>E9/D9*100</f>
        <v>20.653261596736044</v>
      </c>
      <c r="H9" s="69"/>
      <c r="I9" s="70"/>
    </row>
    <row r="10" spans="1:10" ht="15.75" thickBot="1" x14ac:dyDescent="0.3">
      <c r="B10" s="153" t="s">
        <v>80</v>
      </c>
      <c r="C10" s="154"/>
      <c r="D10" s="154"/>
      <c r="E10" s="154"/>
      <c r="F10" s="155"/>
      <c r="I10" s="70"/>
    </row>
    <row r="11" spans="1:10" ht="15" x14ac:dyDescent="0.25">
      <c r="B11" s="77" t="s">
        <v>77</v>
      </c>
      <c r="C11" s="64" t="s">
        <v>121</v>
      </c>
      <c r="D11" s="64" t="s">
        <v>122</v>
      </c>
      <c r="E11" s="64" t="s">
        <v>288</v>
      </c>
      <c r="F11" s="78" t="s">
        <v>78</v>
      </c>
      <c r="I11" s="70"/>
    </row>
    <row r="12" spans="1:10" ht="15.75" thickBot="1" x14ac:dyDescent="0.3">
      <c r="B12" s="79" t="s">
        <v>22</v>
      </c>
      <c r="C12" s="80">
        <v>293544.42</v>
      </c>
      <c r="D12" s="81">
        <v>294261.07</v>
      </c>
      <c r="E12" s="81">
        <f>63761.12+300.54</f>
        <v>64061.66</v>
      </c>
      <c r="F12" s="82">
        <f>E12/D12*100</f>
        <v>21.770348350870879</v>
      </c>
      <c r="H12" s="69"/>
      <c r="I12" s="70"/>
      <c r="J12" s="70"/>
    </row>
    <row r="13" spans="1:10" ht="15.75" thickBot="1" x14ac:dyDescent="0.3">
      <c r="B13" s="150" t="s">
        <v>81</v>
      </c>
      <c r="C13" s="151"/>
      <c r="D13" s="151"/>
      <c r="E13" s="151"/>
      <c r="F13" s="152"/>
      <c r="H13" s="69"/>
      <c r="I13" s="70"/>
      <c r="J13" s="70"/>
    </row>
    <row r="14" spans="1:10" ht="15" x14ac:dyDescent="0.25">
      <c r="B14" s="63" t="s">
        <v>77</v>
      </c>
      <c r="C14" s="64" t="s">
        <v>121</v>
      </c>
      <c r="D14" s="64" t="s">
        <v>122</v>
      </c>
      <c r="E14" s="64" t="s">
        <v>288</v>
      </c>
      <c r="F14" s="65" t="s">
        <v>78</v>
      </c>
      <c r="H14" s="69"/>
      <c r="I14" s="70"/>
      <c r="J14" s="70"/>
    </row>
    <row r="15" spans="1:10" ht="15" x14ac:dyDescent="0.25">
      <c r="B15" s="66" t="s">
        <v>82</v>
      </c>
      <c r="C15" s="67">
        <v>3910</v>
      </c>
      <c r="D15" s="67">
        <v>38005.65</v>
      </c>
      <c r="E15" s="67">
        <v>15174.09</v>
      </c>
      <c r="F15" s="68">
        <f t="shared" ref="F15:F21" si="0">E15/D15*100</f>
        <v>39.925879441609339</v>
      </c>
      <c r="H15" s="69"/>
      <c r="I15" s="70"/>
      <c r="J15" s="70"/>
    </row>
    <row r="16" spans="1:10" ht="15" x14ac:dyDescent="0.25">
      <c r="B16" s="66" t="s">
        <v>83</v>
      </c>
      <c r="C16" s="67">
        <v>0</v>
      </c>
      <c r="D16" s="67">
        <v>15835.5</v>
      </c>
      <c r="E16" s="67">
        <v>1825</v>
      </c>
      <c r="F16" s="68">
        <f t="shared" si="0"/>
        <v>11.524738719964637</v>
      </c>
      <c r="H16" s="69"/>
      <c r="I16" s="70"/>
      <c r="J16" s="70"/>
    </row>
    <row r="17" spans="2:10" ht="15" x14ac:dyDescent="0.25">
      <c r="B17" s="66" t="s">
        <v>84</v>
      </c>
      <c r="C17" s="67">
        <v>30000</v>
      </c>
      <c r="D17" s="67">
        <v>84362.64</v>
      </c>
      <c r="E17" s="67">
        <v>750</v>
      </c>
      <c r="F17" s="68">
        <f t="shared" si="0"/>
        <v>0.88901912031202435</v>
      </c>
      <c r="H17" s="69"/>
      <c r="I17" s="70"/>
      <c r="J17" s="70"/>
    </row>
    <row r="18" spans="2:10" ht="15" x14ac:dyDescent="0.25">
      <c r="B18" s="66" t="s">
        <v>85</v>
      </c>
      <c r="C18" s="67">
        <v>2400</v>
      </c>
      <c r="D18" s="67">
        <v>16412</v>
      </c>
      <c r="E18" s="67">
        <v>5885.71</v>
      </c>
      <c r="F18" s="68">
        <f t="shared" si="0"/>
        <v>35.862234950036559</v>
      </c>
      <c r="H18" s="69"/>
      <c r="I18" s="70"/>
      <c r="J18" s="70"/>
    </row>
    <row r="19" spans="2:10" ht="15" x14ac:dyDescent="0.25">
      <c r="B19" s="66" t="s">
        <v>86</v>
      </c>
      <c r="C19" s="67">
        <v>0</v>
      </c>
      <c r="D19" s="67">
        <v>0</v>
      </c>
      <c r="E19" s="67">
        <v>0</v>
      </c>
      <c r="F19" s="83" t="s">
        <v>48</v>
      </c>
      <c r="H19" s="69"/>
      <c r="I19" s="70"/>
      <c r="J19" s="70"/>
    </row>
    <row r="20" spans="2:10" ht="15.75" thickBot="1" x14ac:dyDescent="0.3">
      <c r="B20" s="71" t="s">
        <v>87</v>
      </c>
      <c r="C20" s="72">
        <v>3540</v>
      </c>
      <c r="D20" s="72">
        <v>36307</v>
      </c>
      <c r="E20" s="72">
        <v>2576.11</v>
      </c>
      <c r="F20" s="73">
        <f t="shared" si="0"/>
        <v>7.095353513096649</v>
      </c>
      <c r="H20" s="69"/>
      <c r="I20" s="70"/>
      <c r="J20" s="70"/>
    </row>
    <row r="21" spans="2:10" ht="15.75" thickBot="1" x14ac:dyDescent="0.3">
      <c r="B21" s="84" t="s">
        <v>79</v>
      </c>
      <c r="C21" s="85">
        <f>SUM(C15:C20)</f>
        <v>39850</v>
      </c>
      <c r="D21" s="85">
        <f>SUM(D15:D20)</f>
        <v>190922.79</v>
      </c>
      <c r="E21" s="85">
        <f>SUM(E15:E20)</f>
        <v>26210.91</v>
      </c>
      <c r="F21" s="86">
        <f t="shared" si="0"/>
        <v>13.728539164968204</v>
      </c>
      <c r="H21" s="69"/>
      <c r="I21" s="70"/>
      <c r="J21" s="70"/>
    </row>
    <row r="22" spans="2:10" ht="15.75" thickBot="1" x14ac:dyDescent="0.3">
      <c r="B22" s="150" t="s">
        <v>88</v>
      </c>
      <c r="C22" s="151"/>
      <c r="D22" s="151"/>
      <c r="E22" s="151"/>
      <c r="F22" s="152"/>
      <c r="I22" s="70"/>
    </row>
    <row r="23" spans="2:10" ht="15" x14ac:dyDescent="0.25">
      <c r="B23" s="63" t="s">
        <v>77</v>
      </c>
      <c r="C23" s="64" t="s">
        <v>121</v>
      </c>
      <c r="D23" s="64" t="s">
        <v>122</v>
      </c>
      <c r="E23" s="64" t="s">
        <v>288</v>
      </c>
      <c r="F23" s="65" t="s">
        <v>78</v>
      </c>
      <c r="I23" s="70"/>
    </row>
    <row r="24" spans="2:10" ht="15" x14ac:dyDescent="0.25">
      <c r="B24" s="66" t="s">
        <v>82</v>
      </c>
      <c r="C24" s="67">
        <v>270721.26</v>
      </c>
      <c r="D24" s="67">
        <v>270721.26</v>
      </c>
      <c r="E24" s="67">
        <v>90144</v>
      </c>
      <c r="F24" s="68">
        <f t="shared" ref="F24:F31" si="1">E24/D24*100</f>
        <v>33.297717364347371</v>
      </c>
      <c r="H24" s="69"/>
      <c r="I24" s="70"/>
    </row>
    <row r="25" spans="2:10" ht="15" x14ac:dyDescent="0.25">
      <c r="B25" s="66" t="s">
        <v>83</v>
      </c>
      <c r="C25" s="67">
        <v>167624.64000000001</v>
      </c>
      <c r="D25" s="67">
        <v>149650.32</v>
      </c>
      <c r="E25" s="67">
        <v>55791.76</v>
      </c>
      <c r="F25" s="68">
        <f t="shared" si="1"/>
        <v>37.281417106224694</v>
      </c>
      <c r="H25" s="69"/>
      <c r="I25" s="70"/>
    </row>
    <row r="26" spans="2:10" ht="15" x14ac:dyDescent="0.25">
      <c r="B26" s="66" t="s">
        <v>84</v>
      </c>
      <c r="C26" s="67">
        <v>298613</v>
      </c>
      <c r="D26" s="67">
        <v>304113</v>
      </c>
      <c r="E26" s="67">
        <v>82115.399999999994</v>
      </c>
      <c r="F26" s="68">
        <f t="shared" si="1"/>
        <v>27.0016079549378</v>
      </c>
      <c r="H26" s="69"/>
      <c r="I26" s="70"/>
    </row>
    <row r="27" spans="2:10" ht="15" x14ac:dyDescent="0.25">
      <c r="B27" s="66" t="s">
        <v>85</v>
      </c>
      <c r="C27" s="67">
        <v>116420.72</v>
      </c>
      <c r="D27" s="67">
        <v>119509.72</v>
      </c>
      <c r="E27" s="67">
        <v>38806.9</v>
      </c>
      <c r="F27" s="68">
        <f t="shared" si="1"/>
        <v>32.471752088449371</v>
      </c>
      <c r="H27" s="69"/>
      <c r="I27" s="70"/>
    </row>
    <row r="28" spans="2:10" ht="15" x14ac:dyDescent="0.25">
      <c r="B28" s="66" t="s">
        <v>86</v>
      </c>
      <c r="C28" s="67">
        <v>5298</v>
      </c>
      <c r="D28" s="67">
        <v>5298</v>
      </c>
      <c r="E28" s="67">
        <v>2000</v>
      </c>
      <c r="F28" s="68">
        <f t="shared" si="1"/>
        <v>37.750094375235939</v>
      </c>
      <c r="H28" s="69"/>
      <c r="I28" s="70"/>
    </row>
    <row r="29" spans="2:10" ht="15" x14ac:dyDescent="0.25">
      <c r="B29" s="71" t="s">
        <v>87</v>
      </c>
      <c r="C29" s="72">
        <v>173268</v>
      </c>
      <c r="D29" s="72">
        <v>191268</v>
      </c>
      <c r="E29" s="72">
        <v>86218</v>
      </c>
      <c r="F29" s="73">
        <f t="shared" ref="F29:F30" si="2">E29/D29*100</f>
        <v>45.077064642282032</v>
      </c>
      <c r="H29" s="69"/>
      <c r="I29" s="70"/>
    </row>
    <row r="30" spans="2:10" ht="15.75" thickBot="1" x14ac:dyDescent="0.3">
      <c r="B30" s="71" t="s">
        <v>96</v>
      </c>
      <c r="C30" s="72">
        <v>11500</v>
      </c>
      <c r="D30" s="72">
        <v>11500</v>
      </c>
      <c r="E30" s="72">
        <v>3597.53</v>
      </c>
      <c r="F30" s="73">
        <f t="shared" si="2"/>
        <v>31.282869565217393</v>
      </c>
      <c r="H30" s="69"/>
      <c r="I30" s="70"/>
    </row>
    <row r="31" spans="2:10" ht="15.75" thickBot="1" x14ac:dyDescent="0.3">
      <c r="B31" s="84" t="s">
        <v>79</v>
      </c>
      <c r="C31" s="85">
        <f>SUM(C24:C30)</f>
        <v>1043445.62</v>
      </c>
      <c r="D31" s="85">
        <f>SUM(D24:D30)</f>
        <v>1052060.3</v>
      </c>
      <c r="E31" s="85">
        <f>SUM(E24:E30)</f>
        <v>358673.59</v>
      </c>
      <c r="F31" s="86">
        <f t="shared" si="1"/>
        <v>34.092493557641134</v>
      </c>
      <c r="H31" s="69"/>
      <c r="I31" s="70"/>
    </row>
    <row r="32" spans="2:10" ht="15.75" thickBot="1" x14ac:dyDescent="0.3">
      <c r="B32" s="150" t="s">
        <v>89</v>
      </c>
      <c r="C32" s="151"/>
      <c r="D32" s="151"/>
      <c r="E32" s="151"/>
      <c r="F32" s="152"/>
      <c r="I32" s="70"/>
    </row>
    <row r="33" spans="2:9" ht="15" x14ac:dyDescent="0.25">
      <c r="B33" s="63" t="s">
        <v>77</v>
      </c>
      <c r="C33" s="64" t="s">
        <v>121</v>
      </c>
      <c r="D33" s="64" t="s">
        <v>122</v>
      </c>
      <c r="E33" s="64" t="s">
        <v>288</v>
      </c>
      <c r="F33" s="65" t="s">
        <v>78</v>
      </c>
      <c r="I33" s="70"/>
    </row>
    <row r="34" spans="2:9" ht="15" x14ac:dyDescent="0.25">
      <c r="B34" s="66" t="s">
        <v>15</v>
      </c>
      <c r="C34" s="67">
        <v>15199.07</v>
      </c>
      <c r="D34" s="67">
        <v>15699.07</v>
      </c>
      <c r="E34" s="67">
        <v>2536.87</v>
      </c>
      <c r="F34" s="68">
        <f t="shared" ref="F34:F49" si="3">E34/D34*100</f>
        <v>16.159364854096452</v>
      </c>
      <c r="H34" s="69"/>
      <c r="I34" s="70"/>
    </row>
    <row r="35" spans="2:9" ht="15" x14ac:dyDescent="0.25">
      <c r="B35" s="66" t="s">
        <v>90</v>
      </c>
      <c r="C35" s="67">
        <v>8055</v>
      </c>
      <c r="D35" s="67">
        <v>6269.67</v>
      </c>
      <c r="E35" s="67">
        <v>284.66000000000003</v>
      </c>
      <c r="F35" s="68">
        <f t="shared" si="3"/>
        <v>4.5402708595508221</v>
      </c>
      <c r="H35" s="69"/>
      <c r="I35" s="70"/>
    </row>
    <row r="36" spans="2:9" ht="15" x14ac:dyDescent="0.25">
      <c r="B36" s="66" t="s">
        <v>91</v>
      </c>
      <c r="C36" s="67">
        <v>11540</v>
      </c>
      <c r="D36" s="67">
        <v>11540</v>
      </c>
      <c r="E36" s="67">
        <v>5562.84</v>
      </c>
      <c r="F36" s="68">
        <f t="shared" si="3"/>
        <v>48.204852686308492</v>
      </c>
      <c r="H36" s="69"/>
      <c r="I36" s="70"/>
    </row>
    <row r="37" spans="2:9" ht="15" x14ac:dyDescent="0.25">
      <c r="B37" s="66" t="s">
        <v>82</v>
      </c>
      <c r="C37" s="67">
        <v>7390</v>
      </c>
      <c r="D37" s="67">
        <v>10553.4</v>
      </c>
      <c r="E37" s="67">
        <v>1503.38</v>
      </c>
      <c r="F37" s="68">
        <f t="shared" si="3"/>
        <v>14.245456440578394</v>
      </c>
      <c r="H37" s="69"/>
      <c r="I37" s="70"/>
    </row>
    <row r="38" spans="2:9" ht="15" x14ac:dyDescent="0.25">
      <c r="B38" s="66" t="s">
        <v>83</v>
      </c>
      <c r="C38" s="67">
        <v>2725</v>
      </c>
      <c r="D38" s="67">
        <v>29349.68</v>
      </c>
      <c r="E38" s="67">
        <v>933.85</v>
      </c>
      <c r="F38" s="68">
        <f t="shared" si="3"/>
        <v>3.181806411517945</v>
      </c>
      <c r="H38" s="69"/>
      <c r="I38" s="70"/>
    </row>
    <row r="39" spans="2:9" ht="15" x14ac:dyDescent="0.25">
      <c r="B39" s="66" t="s">
        <v>84</v>
      </c>
      <c r="C39" s="67">
        <v>627223.81999999995</v>
      </c>
      <c r="D39" s="87">
        <v>686435.77</v>
      </c>
      <c r="E39" s="67">
        <v>177962.28</v>
      </c>
      <c r="F39" s="68">
        <f t="shared" si="3"/>
        <v>25.92555454969953</v>
      </c>
      <c r="H39" s="69"/>
      <c r="I39" s="70"/>
    </row>
    <row r="40" spans="2:9" ht="15" x14ac:dyDescent="0.25">
      <c r="B40" s="66" t="s">
        <v>85</v>
      </c>
      <c r="C40" s="67">
        <v>4658.5200000000004</v>
      </c>
      <c r="D40" s="87">
        <v>7194.25</v>
      </c>
      <c r="E40" s="67">
        <v>945.83</v>
      </c>
      <c r="F40" s="68">
        <f t="shared" si="3"/>
        <v>13.147027139729644</v>
      </c>
      <c r="H40" s="69"/>
      <c r="I40" s="70"/>
    </row>
    <row r="41" spans="2:9" ht="15" x14ac:dyDescent="0.25">
      <c r="B41" s="66" t="s">
        <v>86</v>
      </c>
      <c r="C41" s="67">
        <v>7146.2</v>
      </c>
      <c r="D41" s="87">
        <v>10587.83</v>
      </c>
      <c r="E41" s="67">
        <v>522.65</v>
      </c>
      <c r="F41" s="68">
        <f t="shared" si="3"/>
        <v>4.9363278405490076</v>
      </c>
      <c r="H41" s="69"/>
      <c r="I41" s="70"/>
    </row>
    <row r="42" spans="2:9" ht="15" x14ac:dyDescent="0.25">
      <c r="B42" s="66" t="s">
        <v>87</v>
      </c>
      <c r="C42" s="67">
        <v>6977.15</v>
      </c>
      <c r="D42" s="87">
        <v>6977.15</v>
      </c>
      <c r="E42" s="67">
        <v>1942.23</v>
      </c>
      <c r="F42" s="68">
        <f t="shared" si="3"/>
        <v>27.837010813870993</v>
      </c>
      <c r="H42" s="69"/>
      <c r="I42" s="70"/>
    </row>
    <row r="43" spans="2:9" ht="15" x14ac:dyDescent="0.25">
      <c r="B43" s="66" t="s">
        <v>92</v>
      </c>
      <c r="C43" s="67">
        <v>4000</v>
      </c>
      <c r="D43" s="67">
        <v>4000</v>
      </c>
      <c r="E43" s="67">
        <v>441.03</v>
      </c>
      <c r="F43" s="68">
        <f t="shared" si="3"/>
        <v>11.025749999999999</v>
      </c>
      <c r="H43" s="69"/>
      <c r="I43" s="70"/>
    </row>
    <row r="44" spans="2:9" ht="15" x14ac:dyDescent="0.25">
      <c r="B44" s="66" t="s">
        <v>93</v>
      </c>
      <c r="C44" s="67">
        <v>383</v>
      </c>
      <c r="D44" s="67">
        <v>383</v>
      </c>
      <c r="E44" s="67">
        <v>0</v>
      </c>
      <c r="F44" s="68">
        <f t="shared" si="3"/>
        <v>0</v>
      </c>
      <c r="H44" s="69"/>
      <c r="I44" s="70"/>
    </row>
    <row r="45" spans="2:9" ht="15" x14ac:dyDescent="0.25">
      <c r="B45" s="66" t="s">
        <v>94</v>
      </c>
      <c r="C45" s="67">
        <v>35042.300000000003</v>
      </c>
      <c r="D45" s="67">
        <v>35042.300000000003</v>
      </c>
      <c r="E45" s="67">
        <v>9125.17</v>
      </c>
      <c r="F45" s="88">
        <f t="shared" si="3"/>
        <v>26.040442550859961</v>
      </c>
      <c r="H45" s="69"/>
      <c r="I45" s="70"/>
    </row>
    <row r="46" spans="2:9" ht="15" x14ac:dyDescent="0.25">
      <c r="B46" s="71" t="s">
        <v>95</v>
      </c>
      <c r="C46" s="72">
        <v>5800</v>
      </c>
      <c r="D46" s="72">
        <v>7800</v>
      </c>
      <c r="E46" s="72">
        <v>548.12</v>
      </c>
      <c r="F46" s="73">
        <f t="shared" si="3"/>
        <v>7.0271794871794873</v>
      </c>
      <c r="H46" s="69"/>
      <c r="I46" s="70"/>
    </row>
    <row r="47" spans="2:9" ht="15" x14ac:dyDescent="0.25">
      <c r="B47" s="71" t="s">
        <v>22</v>
      </c>
      <c r="C47" s="72">
        <v>13400</v>
      </c>
      <c r="D47" s="72">
        <v>15700</v>
      </c>
      <c r="E47" s="72">
        <v>1940.59</v>
      </c>
      <c r="F47" s="73">
        <f t="shared" ref="F47" si="4">E47/D47*100</f>
        <v>12.360445859872611</v>
      </c>
      <c r="H47" s="69"/>
      <c r="I47" s="70"/>
    </row>
    <row r="48" spans="2:9" ht="15.75" thickBot="1" x14ac:dyDescent="0.3">
      <c r="B48" s="71" t="s">
        <v>96</v>
      </c>
      <c r="C48" s="72">
        <v>1200</v>
      </c>
      <c r="D48" s="72">
        <v>1200</v>
      </c>
      <c r="E48" s="72">
        <v>0</v>
      </c>
      <c r="F48" s="73">
        <f>E48/D48*100</f>
        <v>0</v>
      </c>
      <c r="H48" s="69"/>
      <c r="I48" s="70"/>
    </row>
    <row r="49" spans="1:13" ht="15.75" thickBot="1" x14ac:dyDescent="0.3">
      <c r="B49" s="84" t="s">
        <v>79</v>
      </c>
      <c r="C49" s="85">
        <f>SUM(C34:C48)</f>
        <v>750740.05999999994</v>
      </c>
      <c r="D49" s="85">
        <f>SUM(D34:D48)</f>
        <v>848732.12000000011</v>
      </c>
      <c r="E49" s="85">
        <f>SUM(E34:E48)</f>
        <v>204249.5</v>
      </c>
      <c r="F49" s="86">
        <f t="shared" si="3"/>
        <v>24.065249233173827</v>
      </c>
      <c r="H49" s="69"/>
      <c r="I49" s="70"/>
    </row>
    <row r="50" spans="1:13" s="94" customFormat="1" ht="15" x14ac:dyDescent="0.25">
      <c r="B50" s="89"/>
      <c r="C50" s="90"/>
      <c r="D50" s="90"/>
      <c r="E50" s="90"/>
      <c r="F50" s="140" t="s">
        <v>97</v>
      </c>
      <c r="G50" s="140"/>
      <c r="H50" s="91"/>
      <c r="I50" s="92"/>
      <c r="J50" s="93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39</v>
      </c>
      <c r="G51" s="28"/>
      <c r="K51" s="28"/>
      <c r="L51" s="28"/>
      <c r="M51" s="28"/>
    </row>
    <row r="52" spans="1:13" s="37" customFormat="1" ht="15.75" thickBot="1" x14ac:dyDescent="0.3">
      <c r="A52" s="28"/>
      <c r="B52" s="150" t="s">
        <v>98</v>
      </c>
      <c r="C52" s="151"/>
      <c r="D52" s="151"/>
      <c r="E52" s="151"/>
      <c r="F52" s="152"/>
      <c r="G52" s="28"/>
      <c r="I52" s="70"/>
      <c r="K52" s="28"/>
      <c r="L52" s="28"/>
      <c r="M52" s="28"/>
    </row>
    <row r="53" spans="1:13" s="37" customFormat="1" ht="15" x14ac:dyDescent="0.25">
      <c r="A53" s="28"/>
      <c r="B53" s="63" t="s">
        <v>77</v>
      </c>
      <c r="C53" s="64" t="s">
        <v>121</v>
      </c>
      <c r="D53" s="64" t="s">
        <v>122</v>
      </c>
      <c r="E53" s="64" t="s">
        <v>288</v>
      </c>
      <c r="F53" s="65" t="s">
        <v>78</v>
      </c>
      <c r="G53" s="28"/>
      <c r="I53" s="70"/>
      <c r="K53" s="28"/>
      <c r="L53" s="28"/>
      <c r="M53" s="28"/>
    </row>
    <row r="54" spans="1:13" s="37" customFormat="1" ht="15.75" thickBot="1" x14ac:dyDescent="0.3">
      <c r="A54" s="28"/>
      <c r="B54" s="95" t="s">
        <v>82</v>
      </c>
      <c r="C54" s="96">
        <v>0</v>
      </c>
      <c r="D54" s="97">
        <v>4689272.87</v>
      </c>
      <c r="E54" s="96">
        <v>1602095.46</v>
      </c>
      <c r="F54" s="98">
        <f>E54/D54*100</f>
        <v>34.165114814485086</v>
      </c>
      <c r="G54" s="28"/>
      <c r="H54" s="69"/>
      <c r="I54" s="70"/>
      <c r="K54" s="28"/>
      <c r="L54" s="28"/>
      <c r="M54" s="28"/>
    </row>
    <row r="55" spans="1:13" s="37" customFormat="1" ht="15.75" thickBot="1" x14ac:dyDescent="0.3">
      <c r="A55" s="28"/>
      <c r="B55" s="150" t="s">
        <v>99</v>
      </c>
      <c r="C55" s="151"/>
      <c r="D55" s="151"/>
      <c r="E55" s="151"/>
      <c r="F55" s="152"/>
      <c r="G55" s="28"/>
      <c r="I55" s="70"/>
      <c r="K55" s="28"/>
      <c r="L55" s="28"/>
      <c r="M55" s="28"/>
    </row>
    <row r="56" spans="1:13" s="37" customFormat="1" ht="15" x14ac:dyDescent="0.25">
      <c r="A56" s="28"/>
      <c r="B56" s="63" t="s">
        <v>77</v>
      </c>
      <c r="C56" s="64" t="s">
        <v>121</v>
      </c>
      <c r="D56" s="64" t="s">
        <v>122</v>
      </c>
      <c r="E56" s="64" t="s">
        <v>288</v>
      </c>
      <c r="F56" s="78" t="s">
        <v>78</v>
      </c>
      <c r="G56" s="28"/>
      <c r="I56" s="70"/>
      <c r="K56" s="28"/>
      <c r="L56" s="28"/>
      <c r="M56" s="28"/>
    </row>
    <row r="57" spans="1:13" s="37" customFormat="1" ht="15" x14ac:dyDescent="0.25">
      <c r="A57" s="28"/>
      <c r="B57" s="99" t="s">
        <v>15</v>
      </c>
      <c r="C57" s="67">
        <v>12800</v>
      </c>
      <c r="D57" s="67">
        <v>13300</v>
      </c>
      <c r="E57" s="67">
        <v>2565</v>
      </c>
      <c r="F57" s="68">
        <f t="shared" ref="F57:F66" si="5">E57/D57*100</f>
        <v>19.285714285714288</v>
      </c>
      <c r="G57" s="28"/>
      <c r="H57" s="69"/>
      <c r="I57" s="70"/>
      <c r="K57" s="28"/>
      <c r="L57" s="28"/>
      <c r="M57" s="28"/>
    </row>
    <row r="58" spans="1:13" s="37" customFormat="1" ht="15" x14ac:dyDescent="0.25">
      <c r="A58" s="28"/>
      <c r="B58" s="99" t="s">
        <v>90</v>
      </c>
      <c r="C58" s="67">
        <v>2400</v>
      </c>
      <c r="D58" s="67">
        <v>11312.26</v>
      </c>
      <c r="E58" s="67">
        <v>4825.96</v>
      </c>
      <c r="F58" s="68">
        <f t="shared" si="5"/>
        <v>42.661324969546314</v>
      </c>
      <c r="G58" s="28"/>
      <c r="H58" s="69"/>
      <c r="I58" s="70"/>
      <c r="K58" s="28"/>
      <c r="L58" s="28"/>
      <c r="M58" s="28"/>
    </row>
    <row r="59" spans="1:13" s="37" customFormat="1" ht="15" x14ac:dyDescent="0.25">
      <c r="A59" s="28"/>
      <c r="B59" s="66" t="s">
        <v>82</v>
      </c>
      <c r="C59" s="67">
        <v>8008.32</v>
      </c>
      <c r="D59" s="67">
        <v>42442.77</v>
      </c>
      <c r="E59" s="67">
        <v>1532.47</v>
      </c>
      <c r="F59" s="68">
        <f t="shared" si="5"/>
        <v>3.6106738556413736</v>
      </c>
      <c r="G59" s="28"/>
      <c r="H59" s="69"/>
      <c r="I59" s="70"/>
      <c r="K59" s="28"/>
      <c r="L59" s="28"/>
      <c r="M59" s="28"/>
    </row>
    <row r="60" spans="1:13" s="37" customFormat="1" ht="15" x14ac:dyDescent="0.25">
      <c r="A60" s="28"/>
      <c r="B60" s="66" t="s">
        <v>83</v>
      </c>
      <c r="C60" s="67">
        <v>15030</v>
      </c>
      <c r="D60" s="67">
        <v>625295.35999999999</v>
      </c>
      <c r="E60" s="67">
        <v>338210.33</v>
      </c>
      <c r="F60" s="68">
        <f t="shared" si="5"/>
        <v>54.08809206580392</v>
      </c>
      <c r="G60" s="28"/>
      <c r="H60" s="69"/>
      <c r="I60" s="70"/>
      <c r="K60" s="28"/>
      <c r="L60" s="28"/>
      <c r="M60" s="28"/>
    </row>
    <row r="61" spans="1:13" s="37" customFormat="1" ht="15" x14ac:dyDescent="0.25">
      <c r="A61" s="28"/>
      <c r="B61" s="66" t="s">
        <v>84</v>
      </c>
      <c r="C61" s="67">
        <v>24500</v>
      </c>
      <c r="D61" s="87">
        <v>29496.68</v>
      </c>
      <c r="E61" s="67">
        <v>3015</v>
      </c>
      <c r="F61" s="68">
        <f t="shared" si="5"/>
        <v>10.221489333714844</v>
      </c>
      <c r="G61" s="28"/>
      <c r="H61" s="69"/>
      <c r="I61" s="70"/>
      <c r="K61" s="28"/>
      <c r="L61" s="28"/>
      <c r="M61" s="28"/>
    </row>
    <row r="62" spans="1:13" s="37" customFormat="1" ht="15" x14ac:dyDescent="0.25">
      <c r="A62" s="28"/>
      <c r="B62" s="66" t="s">
        <v>85</v>
      </c>
      <c r="C62" s="67">
        <v>11750</v>
      </c>
      <c r="D62" s="67">
        <v>22182.75</v>
      </c>
      <c r="E62" s="67">
        <v>2643.43</v>
      </c>
      <c r="F62" s="68">
        <f t="shared" si="5"/>
        <v>11.916601864061038</v>
      </c>
      <c r="G62" s="28"/>
      <c r="H62" s="69"/>
      <c r="I62" s="70"/>
      <c r="K62" s="28"/>
      <c r="L62" s="28"/>
      <c r="M62" s="28"/>
    </row>
    <row r="63" spans="1:13" s="37" customFormat="1" ht="15" x14ac:dyDescent="0.25">
      <c r="A63" s="28"/>
      <c r="B63" s="66" t="s">
        <v>86</v>
      </c>
      <c r="C63" s="67">
        <v>3774</v>
      </c>
      <c r="D63" s="67">
        <v>4684.6400000000003</v>
      </c>
      <c r="E63" s="67">
        <v>1865.1</v>
      </c>
      <c r="F63" s="68">
        <f t="shared" si="5"/>
        <v>39.813091294101568</v>
      </c>
      <c r="G63" s="28"/>
      <c r="H63" s="69"/>
      <c r="I63" s="70"/>
      <c r="K63" s="28"/>
      <c r="L63" s="28"/>
      <c r="M63" s="28"/>
    </row>
    <row r="64" spans="1:13" s="37" customFormat="1" ht="15" x14ac:dyDescent="0.25">
      <c r="A64" s="28"/>
      <c r="B64" s="66" t="s">
        <v>87</v>
      </c>
      <c r="C64" s="67">
        <v>40700</v>
      </c>
      <c r="D64" s="67">
        <v>72378.47</v>
      </c>
      <c r="E64" s="87">
        <v>31378.28</v>
      </c>
      <c r="F64" s="68">
        <f t="shared" si="5"/>
        <v>43.353057891386761</v>
      </c>
      <c r="G64" s="28"/>
      <c r="H64" s="69"/>
      <c r="I64" s="70"/>
      <c r="K64" s="28"/>
      <c r="L64" s="28"/>
      <c r="M64" s="28"/>
    </row>
    <row r="65" spans="1:13" s="37" customFormat="1" ht="15.75" thickBot="1" x14ac:dyDescent="0.3">
      <c r="A65" s="28"/>
      <c r="B65" s="66" t="s">
        <v>94</v>
      </c>
      <c r="C65" s="67">
        <v>50</v>
      </c>
      <c r="D65" s="67">
        <v>50</v>
      </c>
      <c r="E65" s="67">
        <v>0</v>
      </c>
      <c r="F65" s="88">
        <f t="shared" si="5"/>
        <v>0</v>
      </c>
      <c r="G65" s="28"/>
      <c r="H65" s="69"/>
      <c r="I65" s="70"/>
      <c r="K65" s="28"/>
      <c r="L65" s="28"/>
      <c r="M65" s="28"/>
    </row>
    <row r="66" spans="1:13" s="37" customFormat="1" ht="15.75" thickBot="1" x14ac:dyDescent="0.3">
      <c r="A66" s="28"/>
      <c r="B66" s="84" t="s">
        <v>79</v>
      </c>
      <c r="C66" s="85">
        <f>SUM(C57:C65)</f>
        <v>119012.32</v>
      </c>
      <c r="D66" s="85">
        <f>SUM(D57:D65)</f>
        <v>821142.93</v>
      </c>
      <c r="E66" s="85">
        <f>SUM(E57:E65)</f>
        <v>386035.56999999995</v>
      </c>
      <c r="F66" s="86">
        <f t="shared" si="5"/>
        <v>47.011982432826883</v>
      </c>
      <c r="G66" s="28"/>
      <c r="H66" s="69"/>
      <c r="I66" s="70"/>
      <c r="K66" s="28"/>
      <c r="L66" s="28"/>
      <c r="M66" s="28"/>
    </row>
    <row r="67" spans="1:13" s="37" customFormat="1" ht="15.75" thickBot="1" x14ac:dyDescent="0.3">
      <c r="A67" s="28"/>
      <c r="B67" s="150" t="s">
        <v>100</v>
      </c>
      <c r="C67" s="151"/>
      <c r="D67" s="151"/>
      <c r="E67" s="151"/>
      <c r="F67" s="152"/>
      <c r="G67" s="28"/>
      <c r="H67" s="69"/>
      <c r="I67" s="70"/>
      <c r="K67" s="28"/>
      <c r="L67" s="28"/>
      <c r="M67" s="28"/>
    </row>
    <row r="68" spans="1:13" ht="15" x14ac:dyDescent="0.25">
      <c r="B68" s="63" t="s">
        <v>77</v>
      </c>
      <c r="C68" s="64" t="s">
        <v>121</v>
      </c>
      <c r="D68" s="64" t="s">
        <v>122</v>
      </c>
      <c r="E68" s="64" t="s">
        <v>288</v>
      </c>
      <c r="F68" s="100" t="s">
        <v>78</v>
      </c>
      <c r="H68" s="69"/>
      <c r="I68" s="70"/>
    </row>
    <row r="69" spans="1:13" ht="15.75" thickBot="1" x14ac:dyDescent="0.3">
      <c r="B69" s="95" t="s">
        <v>91</v>
      </c>
      <c r="C69" s="96">
        <v>58150</v>
      </c>
      <c r="D69" s="97">
        <v>169919</v>
      </c>
      <c r="E69" s="96">
        <v>0</v>
      </c>
      <c r="F69" s="98">
        <v>0</v>
      </c>
      <c r="H69" s="69"/>
      <c r="I69" s="70"/>
    </row>
    <row r="70" spans="1:13" ht="15.75" thickBot="1" x14ac:dyDescent="0.3">
      <c r="B70" s="150" t="s">
        <v>101</v>
      </c>
      <c r="C70" s="151"/>
      <c r="D70" s="151"/>
      <c r="E70" s="151"/>
      <c r="F70" s="152"/>
      <c r="I70" s="70"/>
    </row>
    <row r="71" spans="1:13" ht="15" x14ac:dyDescent="0.25">
      <c r="B71" s="63" t="s">
        <v>77</v>
      </c>
      <c r="C71" s="64" t="s">
        <v>121</v>
      </c>
      <c r="D71" s="64" t="s">
        <v>122</v>
      </c>
      <c r="E71" s="64" t="s">
        <v>288</v>
      </c>
      <c r="F71" s="78" t="s">
        <v>78</v>
      </c>
      <c r="I71" s="70"/>
    </row>
    <row r="72" spans="1:13" ht="15" x14ac:dyDescent="0.25">
      <c r="B72" s="99" t="s">
        <v>15</v>
      </c>
      <c r="C72" s="67">
        <v>10000</v>
      </c>
      <c r="D72" s="67">
        <v>20000</v>
      </c>
      <c r="E72" s="67">
        <v>0.27</v>
      </c>
      <c r="F72" s="68">
        <f>E72/D72*100</f>
        <v>1.3500000000000001E-3</v>
      </c>
      <c r="H72" s="69"/>
      <c r="I72" s="70"/>
    </row>
    <row r="73" spans="1:13" ht="15" x14ac:dyDescent="0.25">
      <c r="B73" s="66" t="s">
        <v>82</v>
      </c>
      <c r="C73" s="67">
        <v>15570</v>
      </c>
      <c r="D73" s="67">
        <v>9832</v>
      </c>
      <c r="E73" s="67">
        <v>8.64</v>
      </c>
      <c r="F73" s="68">
        <f>E73/D73*100</f>
        <v>8.7876322213181451E-2</v>
      </c>
      <c r="H73" s="69"/>
      <c r="I73" s="70"/>
    </row>
    <row r="74" spans="1:13" ht="15" x14ac:dyDescent="0.25">
      <c r="B74" s="66" t="s">
        <v>83</v>
      </c>
      <c r="C74" s="67">
        <v>10500</v>
      </c>
      <c r="D74" s="67">
        <v>10300</v>
      </c>
      <c r="E74" s="67">
        <v>0</v>
      </c>
      <c r="F74" s="68">
        <f>E74/D74*100</f>
        <v>0</v>
      </c>
      <c r="H74" s="69"/>
      <c r="I74" s="70"/>
    </row>
    <row r="75" spans="1:13" ht="15" x14ac:dyDescent="0.25">
      <c r="B75" s="66" t="s">
        <v>84</v>
      </c>
      <c r="C75" s="67">
        <v>103000</v>
      </c>
      <c r="D75" s="87">
        <v>454999.71</v>
      </c>
      <c r="E75" s="67">
        <v>10283.969999999999</v>
      </c>
      <c r="F75" s="68">
        <f>E75/D75*100</f>
        <v>2.2602146273895425</v>
      </c>
      <c r="H75" s="69"/>
      <c r="I75" s="70"/>
    </row>
    <row r="76" spans="1:13" ht="15" x14ac:dyDescent="0.25">
      <c r="B76" s="66" t="s">
        <v>85</v>
      </c>
      <c r="C76" s="67">
        <v>1300</v>
      </c>
      <c r="D76" s="67">
        <v>0</v>
      </c>
      <c r="E76" s="67">
        <v>0</v>
      </c>
      <c r="F76" s="83" t="s">
        <v>48</v>
      </c>
      <c r="H76" s="69"/>
      <c r="I76" s="70"/>
    </row>
    <row r="77" spans="1:13" ht="15" x14ac:dyDescent="0.25">
      <c r="B77" s="66" t="s">
        <v>87</v>
      </c>
      <c r="C77" s="67">
        <v>82777.78</v>
      </c>
      <c r="D77" s="67">
        <v>84377.78</v>
      </c>
      <c r="E77" s="67">
        <v>0</v>
      </c>
      <c r="F77" s="68">
        <f t="shared" ref="F77:F83" si="6">E77/D77*100</f>
        <v>0</v>
      </c>
      <c r="H77" s="69"/>
      <c r="I77" s="70"/>
    </row>
    <row r="78" spans="1:13" ht="15" x14ac:dyDescent="0.25">
      <c r="B78" s="66" t="s">
        <v>93</v>
      </c>
      <c r="C78" s="67">
        <v>1150</v>
      </c>
      <c r="D78" s="67">
        <v>1150</v>
      </c>
      <c r="E78" s="67">
        <v>0</v>
      </c>
      <c r="F78" s="68">
        <f t="shared" si="6"/>
        <v>0</v>
      </c>
      <c r="H78" s="69"/>
      <c r="I78" s="70"/>
    </row>
    <row r="79" spans="1:13" ht="15" x14ac:dyDescent="0.25">
      <c r="B79" s="66" t="s">
        <v>94</v>
      </c>
      <c r="C79" s="67">
        <v>2400</v>
      </c>
      <c r="D79" s="67">
        <v>3998.95</v>
      </c>
      <c r="E79" s="67">
        <v>235.95</v>
      </c>
      <c r="F79" s="68">
        <f t="shared" si="6"/>
        <v>5.900298828442466</v>
      </c>
      <c r="H79" s="69"/>
      <c r="I79" s="70"/>
      <c r="M79" s="30"/>
    </row>
    <row r="80" spans="1:13" ht="15" x14ac:dyDescent="0.25">
      <c r="B80" s="66" t="s">
        <v>95</v>
      </c>
      <c r="C80" s="67">
        <v>0</v>
      </c>
      <c r="D80" s="67">
        <v>207712.62</v>
      </c>
      <c r="E80" s="67">
        <v>16571.330000000002</v>
      </c>
      <c r="F80" s="68">
        <f t="shared" si="6"/>
        <v>7.9780082693097807</v>
      </c>
      <c r="H80" s="69"/>
      <c r="I80" s="70"/>
    </row>
    <row r="81" spans="1:13" ht="15" x14ac:dyDescent="0.25">
      <c r="B81" s="71" t="s">
        <v>22</v>
      </c>
      <c r="C81" s="72">
        <v>9500</v>
      </c>
      <c r="D81" s="72">
        <v>13318</v>
      </c>
      <c r="E81" s="72">
        <v>883.18</v>
      </c>
      <c r="F81" s="68">
        <f t="shared" si="6"/>
        <v>6.6314761976272711</v>
      </c>
      <c r="H81" s="69"/>
      <c r="I81" s="70"/>
    </row>
    <row r="82" spans="1:13" ht="15.75" thickBot="1" x14ac:dyDescent="0.3">
      <c r="B82" s="71" t="s">
        <v>96</v>
      </c>
      <c r="C82" s="72">
        <v>200</v>
      </c>
      <c r="D82" s="72">
        <v>200</v>
      </c>
      <c r="E82" s="72">
        <v>0</v>
      </c>
      <c r="F82" s="73">
        <f t="shared" si="6"/>
        <v>0</v>
      </c>
      <c r="H82" s="69"/>
      <c r="I82" s="70"/>
    </row>
    <row r="83" spans="1:13" ht="15.75" thickBot="1" x14ac:dyDescent="0.3">
      <c r="B83" s="84" t="s">
        <v>79</v>
      </c>
      <c r="C83" s="85">
        <f>SUM(C72:C82)</f>
        <v>236397.78</v>
      </c>
      <c r="D83" s="85">
        <f>SUM(D72:D82)</f>
        <v>805889.05999999994</v>
      </c>
      <c r="E83" s="85">
        <f>SUM(E72:E82)</f>
        <v>27983.340000000004</v>
      </c>
      <c r="F83" s="86">
        <f t="shared" si="6"/>
        <v>3.4723563563451285</v>
      </c>
      <c r="H83" s="69"/>
      <c r="I83" s="70"/>
    </row>
    <row r="84" spans="1:13" s="37" customFormat="1" ht="15.75" thickBot="1" x14ac:dyDescent="0.3">
      <c r="A84" s="28"/>
      <c r="B84" s="150" t="s">
        <v>102</v>
      </c>
      <c r="C84" s="151"/>
      <c r="D84" s="151"/>
      <c r="E84" s="151"/>
      <c r="F84" s="152"/>
      <c r="G84" s="28"/>
      <c r="H84" s="69"/>
      <c r="I84" s="70"/>
      <c r="K84" s="28"/>
      <c r="L84" s="28"/>
      <c r="M84" s="28"/>
    </row>
    <row r="85" spans="1:13" s="37" customFormat="1" ht="15" x14ac:dyDescent="0.25">
      <c r="A85" s="28"/>
      <c r="B85" s="63" t="s">
        <v>77</v>
      </c>
      <c r="C85" s="64" t="s">
        <v>121</v>
      </c>
      <c r="D85" s="64" t="s">
        <v>122</v>
      </c>
      <c r="E85" s="64" t="s">
        <v>288</v>
      </c>
      <c r="F85" s="65" t="s">
        <v>78</v>
      </c>
      <c r="G85" s="28"/>
      <c r="H85" s="69"/>
      <c r="I85" s="70"/>
      <c r="K85" s="28"/>
      <c r="L85" s="28"/>
      <c r="M85" s="28"/>
    </row>
    <row r="86" spans="1:13" s="37" customFormat="1" ht="15" x14ac:dyDescent="0.25">
      <c r="A86" s="28"/>
      <c r="B86" s="99" t="s">
        <v>15</v>
      </c>
      <c r="C86" s="67">
        <v>0</v>
      </c>
      <c r="D86" s="67">
        <v>0</v>
      </c>
      <c r="E86" s="67">
        <v>0</v>
      </c>
      <c r="F86" s="83" t="s">
        <v>48</v>
      </c>
      <c r="G86" s="28"/>
      <c r="H86" s="69"/>
      <c r="I86" s="70"/>
      <c r="K86" s="28"/>
      <c r="L86" s="28"/>
      <c r="M86" s="28"/>
    </row>
    <row r="87" spans="1:13" s="37" customFormat="1" ht="15" x14ac:dyDescent="0.25">
      <c r="A87" s="28"/>
      <c r="B87" s="99" t="s">
        <v>90</v>
      </c>
      <c r="C87" s="67">
        <v>10545</v>
      </c>
      <c r="D87" s="67">
        <v>175722.55</v>
      </c>
      <c r="E87" s="67">
        <v>14766.82</v>
      </c>
      <c r="F87" s="68">
        <f t="shared" ref="F87:F93" si="7">E87/D87*100</f>
        <v>8.4034860636839159</v>
      </c>
      <c r="G87" s="28"/>
      <c r="H87" s="69"/>
      <c r="I87" s="70"/>
      <c r="K87" s="28"/>
      <c r="L87" s="28"/>
      <c r="M87" s="28"/>
    </row>
    <row r="88" spans="1:13" s="37" customFormat="1" ht="15" x14ac:dyDescent="0.25">
      <c r="A88" s="28"/>
      <c r="B88" s="99" t="s">
        <v>91</v>
      </c>
      <c r="C88" s="67">
        <v>0</v>
      </c>
      <c r="D88" s="67">
        <v>10434.299999999999</v>
      </c>
      <c r="E88" s="67">
        <v>36.880000000000003</v>
      </c>
      <c r="F88" s="68">
        <f t="shared" si="7"/>
        <v>0.35344968038105101</v>
      </c>
      <c r="G88" s="28"/>
      <c r="H88" s="69"/>
      <c r="I88" s="70"/>
      <c r="K88" s="28"/>
      <c r="L88" s="28"/>
      <c r="M88" s="28"/>
    </row>
    <row r="89" spans="1:13" s="37" customFormat="1" ht="15" x14ac:dyDescent="0.25">
      <c r="A89" s="28"/>
      <c r="B89" s="99" t="s">
        <v>82</v>
      </c>
      <c r="C89" s="67">
        <v>2707</v>
      </c>
      <c r="D89" s="67">
        <f>8965.69+18207.24</f>
        <v>27172.93</v>
      </c>
      <c r="E89" s="67">
        <v>3981.02</v>
      </c>
      <c r="F89" s="68">
        <f t="shared" si="7"/>
        <v>14.650683603130027</v>
      </c>
      <c r="G89" s="28"/>
      <c r="H89" s="69"/>
      <c r="I89" s="70"/>
      <c r="K89" s="28"/>
      <c r="L89" s="28"/>
      <c r="M89" s="28"/>
    </row>
    <row r="90" spans="1:13" s="37" customFormat="1" ht="15" x14ac:dyDescent="0.25">
      <c r="A90" s="28"/>
      <c r="B90" s="99" t="s">
        <v>83</v>
      </c>
      <c r="C90" s="67">
        <v>4273.6000000000004</v>
      </c>
      <c r="D90" s="67">
        <v>75554.679999999993</v>
      </c>
      <c r="E90" s="67">
        <v>14590.02</v>
      </c>
      <c r="F90" s="68">
        <f t="shared" si="7"/>
        <v>19.310544363367036</v>
      </c>
      <c r="G90" s="28"/>
      <c r="H90" s="69"/>
      <c r="I90" s="70"/>
      <c r="K90" s="28"/>
      <c r="L90" s="28"/>
      <c r="M90" s="28"/>
    </row>
    <row r="91" spans="1:13" s="37" customFormat="1" ht="15" x14ac:dyDescent="0.25">
      <c r="A91" s="28"/>
      <c r="B91" s="99" t="s">
        <v>84</v>
      </c>
      <c r="C91" s="67">
        <v>90097.5</v>
      </c>
      <c r="D91" s="87">
        <f>90097.5+249060.5</f>
        <v>339158</v>
      </c>
      <c r="E91" s="67">
        <v>5516.49</v>
      </c>
      <c r="F91" s="68">
        <f t="shared" si="7"/>
        <v>1.6265251003956858</v>
      </c>
      <c r="G91" s="28"/>
      <c r="H91" s="69"/>
      <c r="I91" s="70"/>
      <c r="K91" s="28"/>
      <c r="L91" s="28"/>
      <c r="M91" s="28"/>
    </row>
    <row r="92" spans="1:13" s="37" customFormat="1" ht="15" x14ac:dyDescent="0.25">
      <c r="A92" s="28"/>
      <c r="B92" s="99" t="s">
        <v>85</v>
      </c>
      <c r="C92" s="67">
        <v>337</v>
      </c>
      <c r="D92" s="67">
        <v>4326</v>
      </c>
      <c r="E92" s="67">
        <v>0</v>
      </c>
      <c r="F92" s="68">
        <f t="shared" si="7"/>
        <v>0</v>
      </c>
      <c r="G92" s="28"/>
      <c r="H92" s="69"/>
      <c r="I92" s="70"/>
      <c r="K92" s="28"/>
      <c r="L92" s="28"/>
      <c r="M92" s="28"/>
    </row>
    <row r="93" spans="1:13" s="37" customFormat="1" ht="15" x14ac:dyDescent="0.25">
      <c r="A93" s="28"/>
      <c r="B93" s="99" t="s">
        <v>86</v>
      </c>
      <c r="C93" s="67">
        <v>150</v>
      </c>
      <c r="D93" s="67">
        <v>150</v>
      </c>
      <c r="E93" s="67">
        <v>0</v>
      </c>
      <c r="F93" s="68">
        <f t="shared" si="7"/>
        <v>0</v>
      </c>
      <c r="G93" s="28"/>
      <c r="H93" s="69"/>
      <c r="I93" s="70"/>
      <c r="K93" s="28"/>
      <c r="L93" s="28"/>
      <c r="M93" s="28"/>
    </row>
    <row r="94" spans="1:13" s="37" customFormat="1" ht="15" x14ac:dyDescent="0.25">
      <c r="A94" s="28"/>
      <c r="B94" s="99" t="s">
        <v>87</v>
      </c>
      <c r="C94" s="67">
        <v>0</v>
      </c>
      <c r="D94" s="67">
        <v>0</v>
      </c>
      <c r="E94" s="67">
        <v>0</v>
      </c>
      <c r="F94" s="83" t="s">
        <v>48</v>
      </c>
      <c r="H94" s="69"/>
      <c r="I94" s="70"/>
      <c r="K94" s="28"/>
      <c r="L94" s="28"/>
      <c r="M94" s="28"/>
    </row>
    <row r="95" spans="1:13" s="37" customFormat="1" ht="15.75" thickBot="1" x14ac:dyDescent="0.3">
      <c r="A95" s="28"/>
      <c r="B95" s="99" t="s">
        <v>95</v>
      </c>
      <c r="C95" s="67">
        <v>192836.3</v>
      </c>
      <c r="D95" s="67">
        <v>609270.76</v>
      </c>
      <c r="E95" s="67">
        <v>26495.98</v>
      </c>
      <c r="F95" s="101">
        <f>E95/D95*100</f>
        <v>4.3488021647387107</v>
      </c>
      <c r="G95" s="28"/>
      <c r="H95" s="69"/>
      <c r="I95" s="70"/>
      <c r="K95" s="28"/>
      <c r="L95" s="28"/>
      <c r="M95" s="28"/>
    </row>
    <row r="96" spans="1:13" s="37" customFormat="1" ht="15.75" thickBot="1" x14ac:dyDescent="0.3">
      <c r="A96" s="28"/>
      <c r="B96" s="84" t="s">
        <v>79</v>
      </c>
      <c r="C96" s="85">
        <f>SUM(C86:C95)</f>
        <v>300946.40000000002</v>
      </c>
      <c r="D96" s="85">
        <f>SUM(D86:D95)</f>
        <v>1241789.22</v>
      </c>
      <c r="E96" s="85">
        <f>SUM(E86:E95)</f>
        <v>65387.209999999992</v>
      </c>
      <c r="F96" s="86">
        <f>E96/D96*100</f>
        <v>5.2655643121140949</v>
      </c>
      <c r="G96" s="28"/>
      <c r="H96" s="69"/>
      <c r="I96" s="70"/>
      <c r="K96" s="28"/>
      <c r="L96" s="28"/>
      <c r="M96" s="28"/>
    </row>
    <row r="97" spans="1:13" s="93" customFormat="1" ht="15" x14ac:dyDescent="0.25">
      <c r="B97" s="102"/>
      <c r="C97" s="103"/>
      <c r="D97" s="103"/>
      <c r="E97" s="103"/>
      <c r="F97" s="104"/>
      <c r="H97" s="69"/>
      <c r="I97" s="70"/>
    </row>
    <row r="98" spans="1:13" s="37" customFormat="1" ht="15" x14ac:dyDescent="0.25">
      <c r="A98" s="28"/>
      <c r="B98" s="94"/>
      <c r="C98" s="105"/>
      <c r="D98" s="105"/>
      <c r="E98" s="105"/>
      <c r="F98" s="140" t="s">
        <v>103</v>
      </c>
      <c r="G98" s="140"/>
      <c r="H98" s="69"/>
      <c r="I98" s="70"/>
      <c r="K98" s="28"/>
      <c r="L98" s="28"/>
      <c r="M98" s="28"/>
    </row>
    <row r="99" spans="1:13" s="37" customFormat="1" ht="15" x14ac:dyDescent="0.25">
      <c r="A99" s="28"/>
      <c r="B99" s="94"/>
      <c r="C99" s="105"/>
      <c r="D99" s="105"/>
      <c r="E99" s="105"/>
      <c r="F99" s="106"/>
      <c r="H99" s="69"/>
      <c r="I99" s="70"/>
      <c r="K99" s="28"/>
      <c r="L99" s="28"/>
      <c r="M99" s="28"/>
    </row>
    <row r="100" spans="1:13" s="37" customFormat="1" ht="15.75" thickBot="1" x14ac:dyDescent="0.3">
      <c r="A100" s="28"/>
      <c r="B100" s="94"/>
      <c r="C100" s="105"/>
      <c r="D100" s="105"/>
      <c r="E100" s="105"/>
      <c r="F100" s="32" t="s">
        <v>39</v>
      </c>
      <c r="H100" s="69"/>
      <c r="I100" s="70"/>
      <c r="K100" s="28"/>
      <c r="L100" s="28"/>
      <c r="M100" s="28"/>
    </row>
    <row r="101" spans="1:13" s="37" customFormat="1" ht="15.75" thickBot="1" x14ac:dyDescent="0.3">
      <c r="A101" s="28"/>
      <c r="B101" s="150" t="s">
        <v>104</v>
      </c>
      <c r="C101" s="151"/>
      <c r="D101" s="151"/>
      <c r="E101" s="151"/>
      <c r="F101" s="152"/>
      <c r="G101" s="28"/>
      <c r="H101" s="69"/>
      <c r="I101" s="70"/>
      <c r="K101" s="28"/>
      <c r="L101" s="28"/>
      <c r="M101" s="28"/>
    </row>
    <row r="102" spans="1:13" s="37" customFormat="1" ht="15" x14ac:dyDescent="0.25">
      <c r="A102" s="28"/>
      <c r="B102" s="63" t="s">
        <v>77</v>
      </c>
      <c r="C102" s="64" t="s">
        <v>121</v>
      </c>
      <c r="D102" s="64" t="s">
        <v>122</v>
      </c>
      <c r="E102" s="64" t="s">
        <v>288</v>
      </c>
      <c r="F102" s="65" t="s">
        <v>78</v>
      </c>
      <c r="G102" s="28"/>
      <c r="H102" s="69"/>
      <c r="I102" s="70"/>
      <c r="K102" s="28"/>
      <c r="L102" s="28"/>
      <c r="M102" s="28"/>
    </row>
    <row r="103" spans="1:13" s="37" customFormat="1" ht="15.75" thickBot="1" x14ac:dyDescent="0.3">
      <c r="A103" s="28"/>
      <c r="B103" s="71" t="s">
        <v>91</v>
      </c>
      <c r="C103" s="72">
        <v>15500</v>
      </c>
      <c r="D103" s="72">
        <v>15500</v>
      </c>
      <c r="E103" s="72">
        <v>600.08000000000004</v>
      </c>
      <c r="F103" s="73">
        <f>E103/D103*100</f>
        <v>3.8714838709677424</v>
      </c>
      <c r="G103" s="28"/>
      <c r="H103" s="69"/>
      <c r="I103" s="70"/>
      <c r="K103" s="28"/>
      <c r="L103" s="28"/>
      <c r="M103" s="28"/>
    </row>
    <row r="104" spans="1:13" s="37" customFormat="1" ht="15.75" thickBot="1" x14ac:dyDescent="0.3">
      <c r="A104" s="28"/>
      <c r="B104" s="150" t="s">
        <v>105</v>
      </c>
      <c r="C104" s="151"/>
      <c r="D104" s="151"/>
      <c r="E104" s="151"/>
      <c r="F104" s="152"/>
      <c r="G104" s="28"/>
      <c r="H104" s="69"/>
      <c r="I104" s="70"/>
      <c r="K104" s="28"/>
      <c r="L104" s="28"/>
      <c r="M104" s="28"/>
    </row>
    <row r="105" spans="1:13" s="37" customFormat="1" ht="15" x14ac:dyDescent="0.25">
      <c r="A105" s="28"/>
      <c r="B105" s="63" t="s">
        <v>77</v>
      </c>
      <c r="C105" s="64" t="s">
        <v>121</v>
      </c>
      <c r="D105" s="64" t="s">
        <v>122</v>
      </c>
      <c r="E105" s="64" t="s">
        <v>288</v>
      </c>
      <c r="F105" s="65" t="s">
        <v>78</v>
      </c>
      <c r="G105" s="28"/>
      <c r="H105" s="69"/>
      <c r="I105" s="70"/>
      <c r="K105" s="28"/>
      <c r="L105" s="28"/>
      <c r="M105" s="28"/>
    </row>
    <row r="106" spans="1:13" s="37" customFormat="1" ht="15.75" thickBot="1" x14ac:dyDescent="0.3">
      <c r="A106" s="28"/>
      <c r="B106" s="107" t="s">
        <v>22</v>
      </c>
      <c r="C106" s="96">
        <v>7390.2</v>
      </c>
      <c r="D106" s="96">
        <v>11008.82</v>
      </c>
      <c r="E106" s="96">
        <v>2143.6999999999998</v>
      </c>
      <c r="F106" s="98">
        <f>E106/D106*100</f>
        <v>19.472568358825011</v>
      </c>
      <c r="G106" s="28"/>
      <c r="H106" s="69"/>
      <c r="I106" s="70"/>
      <c r="K106" s="28"/>
      <c r="L106" s="28"/>
      <c r="M106" s="28"/>
    </row>
    <row r="107" spans="1:13" s="37" customFormat="1" ht="15.75" thickBot="1" x14ac:dyDescent="0.3">
      <c r="A107" s="28"/>
      <c r="B107" s="150" t="s">
        <v>106</v>
      </c>
      <c r="C107" s="151"/>
      <c r="D107" s="151"/>
      <c r="E107" s="151"/>
      <c r="F107" s="152"/>
      <c r="G107" s="28"/>
      <c r="H107" s="69"/>
      <c r="I107" s="70"/>
      <c r="K107" s="28"/>
      <c r="L107" s="28"/>
      <c r="M107" s="28"/>
    </row>
    <row r="108" spans="1:13" s="37" customFormat="1" ht="15" x14ac:dyDescent="0.25">
      <c r="A108" s="28"/>
      <c r="B108" s="63" t="s">
        <v>77</v>
      </c>
      <c r="C108" s="64" t="s">
        <v>121</v>
      </c>
      <c r="D108" s="64" t="s">
        <v>122</v>
      </c>
      <c r="E108" s="64" t="s">
        <v>288</v>
      </c>
      <c r="F108" s="65" t="s">
        <v>78</v>
      </c>
      <c r="G108" s="28"/>
      <c r="H108" s="69"/>
      <c r="I108" s="70"/>
      <c r="K108" s="28"/>
      <c r="L108" s="28"/>
      <c r="M108" s="28"/>
    </row>
    <row r="109" spans="1:13" s="37" customFormat="1" ht="15" x14ac:dyDescent="0.25">
      <c r="A109" s="28"/>
      <c r="B109" s="99" t="s">
        <v>15</v>
      </c>
      <c r="C109" s="67">
        <v>15000</v>
      </c>
      <c r="D109" s="67">
        <v>19183.96</v>
      </c>
      <c r="E109" s="67">
        <v>268.77</v>
      </c>
      <c r="F109" s="68">
        <f t="shared" ref="F109:F117" si="8">E109/D109*100</f>
        <v>1.4010141805967067</v>
      </c>
      <c r="G109" s="28"/>
      <c r="H109" s="69"/>
      <c r="I109" s="70"/>
      <c r="K109" s="28"/>
      <c r="L109" s="28"/>
      <c r="M109" s="28"/>
    </row>
    <row r="110" spans="1:13" s="37" customFormat="1" ht="15" x14ac:dyDescent="0.25">
      <c r="A110" s="28"/>
      <c r="B110" s="99" t="s">
        <v>90</v>
      </c>
      <c r="C110" s="67">
        <v>28000</v>
      </c>
      <c r="D110" s="67">
        <v>44792.01</v>
      </c>
      <c r="E110" s="67">
        <v>4959.97</v>
      </c>
      <c r="F110" s="68">
        <f t="shared" si="8"/>
        <v>11.073336516936838</v>
      </c>
      <c r="G110" s="28"/>
      <c r="H110" s="69"/>
      <c r="I110" s="70"/>
      <c r="K110" s="28"/>
      <c r="L110" s="28"/>
      <c r="M110" s="28"/>
    </row>
    <row r="111" spans="1:13" s="37" customFormat="1" ht="15" x14ac:dyDescent="0.25">
      <c r="A111" s="28"/>
      <c r="B111" s="66" t="s">
        <v>82</v>
      </c>
      <c r="C111" s="67">
        <v>24500</v>
      </c>
      <c r="D111" s="67">
        <v>43832.91</v>
      </c>
      <c r="E111" s="67">
        <v>2489.2800000000002</v>
      </c>
      <c r="F111" s="68">
        <f t="shared" si="8"/>
        <v>5.6790206262828544</v>
      </c>
      <c r="G111" s="28"/>
      <c r="H111" s="69"/>
      <c r="I111" s="70"/>
      <c r="K111" s="28"/>
      <c r="L111" s="28"/>
      <c r="M111" s="28"/>
    </row>
    <row r="112" spans="1:13" s="37" customFormat="1" ht="15" x14ac:dyDescent="0.25">
      <c r="A112" s="28"/>
      <c r="B112" s="99" t="s">
        <v>83</v>
      </c>
      <c r="C112" s="67">
        <v>0</v>
      </c>
      <c r="D112" s="67">
        <v>1000</v>
      </c>
      <c r="E112" s="67">
        <v>0</v>
      </c>
      <c r="F112" s="68">
        <f t="shared" si="8"/>
        <v>0</v>
      </c>
      <c r="G112" s="28"/>
      <c r="H112" s="69"/>
      <c r="I112" s="70"/>
      <c r="K112" s="28"/>
      <c r="L112" s="28"/>
      <c r="M112" s="28"/>
    </row>
    <row r="113" spans="1:13" s="37" customFormat="1" ht="15" x14ac:dyDescent="0.25">
      <c r="A113" s="28"/>
      <c r="B113" s="99" t="s">
        <v>84</v>
      </c>
      <c r="C113" s="67">
        <v>7000</v>
      </c>
      <c r="D113" s="67">
        <v>16538.330000000002</v>
      </c>
      <c r="E113" s="67">
        <v>1423.4</v>
      </c>
      <c r="F113" s="68">
        <f t="shared" si="8"/>
        <v>8.6066731042372471</v>
      </c>
      <c r="G113" s="28"/>
      <c r="H113" s="69"/>
      <c r="I113" s="70"/>
      <c r="K113" s="28"/>
      <c r="L113" s="28"/>
      <c r="M113" s="28"/>
    </row>
    <row r="114" spans="1:13" s="37" customFormat="1" ht="15" x14ac:dyDescent="0.25">
      <c r="A114" s="28"/>
      <c r="B114" s="66" t="s">
        <v>85</v>
      </c>
      <c r="C114" s="67">
        <v>15400</v>
      </c>
      <c r="D114" s="67">
        <v>21941.5</v>
      </c>
      <c r="E114" s="67">
        <v>1059.42</v>
      </c>
      <c r="F114" s="68">
        <f t="shared" si="8"/>
        <v>4.8283845680559674</v>
      </c>
      <c r="G114" s="28"/>
      <c r="H114" s="69"/>
      <c r="I114" s="70"/>
      <c r="K114" s="28"/>
      <c r="L114" s="28"/>
      <c r="M114" s="28"/>
    </row>
    <row r="115" spans="1:13" s="37" customFormat="1" ht="15" x14ac:dyDescent="0.25">
      <c r="A115" s="28"/>
      <c r="B115" s="99" t="s">
        <v>86</v>
      </c>
      <c r="C115" s="67">
        <v>8000</v>
      </c>
      <c r="D115" s="67">
        <v>15555.56</v>
      </c>
      <c r="E115" s="67">
        <v>983.34</v>
      </c>
      <c r="F115" s="68">
        <f>E115/D115*100</f>
        <v>6.3214696224372506</v>
      </c>
      <c r="G115" s="28"/>
      <c r="H115" s="69"/>
      <c r="I115" s="70"/>
      <c r="K115" s="28"/>
      <c r="L115" s="28"/>
      <c r="M115" s="28"/>
    </row>
    <row r="116" spans="1:13" s="37" customFormat="1" ht="15.75" thickBot="1" x14ac:dyDescent="0.3">
      <c r="A116" s="28"/>
      <c r="B116" s="66" t="s">
        <v>87</v>
      </c>
      <c r="C116" s="67">
        <v>2100</v>
      </c>
      <c r="D116" s="67">
        <v>3568.9</v>
      </c>
      <c r="E116" s="67">
        <v>792.02</v>
      </c>
      <c r="F116" s="68">
        <f t="shared" si="8"/>
        <v>22.192272128667096</v>
      </c>
      <c r="G116" s="28"/>
      <c r="H116" s="69"/>
      <c r="I116" s="70"/>
      <c r="K116" s="28"/>
      <c r="L116" s="28"/>
      <c r="M116" s="28"/>
    </row>
    <row r="117" spans="1:13" s="37" customFormat="1" ht="15.75" thickBot="1" x14ac:dyDescent="0.3">
      <c r="A117" s="28"/>
      <c r="B117" s="84" t="s">
        <v>79</v>
      </c>
      <c r="C117" s="85">
        <f>SUM(C109:C116)</f>
        <v>100000</v>
      </c>
      <c r="D117" s="85">
        <f>SUM(D109:D116)</f>
        <v>166413.17000000001</v>
      </c>
      <c r="E117" s="85">
        <f>SUM(E109:E116)</f>
        <v>11976.2</v>
      </c>
      <c r="F117" s="86">
        <f t="shared" si="8"/>
        <v>7.1966659850299113</v>
      </c>
      <c r="G117" s="28"/>
      <c r="H117" s="69"/>
      <c r="I117" s="70"/>
      <c r="K117" s="28"/>
      <c r="L117" s="28"/>
      <c r="M117" s="28"/>
    </row>
    <row r="118" spans="1:13" s="37" customFormat="1" ht="15.75" thickBot="1" x14ac:dyDescent="0.3">
      <c r="A118" s="28"/>
      <c r="B118" s="150" t="s">
        <v>107</v>
      </c>
      <c r="C118" s="151"/>
      <c r="D118" s="151"/>
      <c r="E118" s="151"/>
      <c r="F118" s="152"/>
      <c r="G118" s="28"/>
      <c r="H118" s="69"/>
      <c r="I118" s="70"/>
      <c r="K118" s="28"/>
      <c r="L118" s="28"/>
      <c r="M118" s="28"/>
    </row>
    <row r="119" spans="1:13" s="37" customFormat="1" ht="15" x14ac:dyDescent="0.25">
      <c r="A119" s="28"/>
      <c r="B119" s="63" t="s">
        <v>77</v>
      </c>
      <c r="C119" s="64" t="s">
        <v>121</v>
      </c>
      <c r="D119" s="64" t="s">
        <v>122</v>
      </c>
      <c r="E119" s="64" t="s">
        <v>288</v>
      </c>
      <c r="F119" s="65" t="s">
        <v>78</v>
      </c>
      <c r="G119" s="28"/>
      <c r="H119" s="69"/>
      <c r="I119" s="70"/>
      <c r="K119" s="28"/>
      <c r="L119" s="28"/>
      <c r="M119" s="28"/>
    </row>
    <row r="120" spans="1:13" s="37" customFormat="1" ht="15.75" thickBot="1" x14ac:dyDescent="0.3">
      <c r="A120" s="28"/>
      <c r="B120" s="107" t="s">
        <v>15</v>
      </c>
      <c r="C120" s="96">
        <v>5000</v>
      </c>
      <c r="D120" s="96">
        <v>15293.36</v>
      </c>
      <c r="E120" s="96">
        <v>250</v>
      </c>
      <c r="F120" s="98">
        <f>E120/D120*100</f>
        <v>1.6346963649583872</v>
      </c>
      <c r="G120" s="28"/>
      <c r="H120" s="69"/>
      <c r="I120" s="70"/>
      <c r="K120" s="28"/>
      <c r="L120" s="28"/>
      <c r="M120" s="28"/>
    </row>
    <row r="121" spans="1:13" s="37" customFormat="1" ht="15.75" thickBot="1" x14ac:dyDescent="0.3">
      <c r="A121" s="28"/>
      <c r="B121" s="150" t="s">
        <v>108</v>
      </c>
      <c r="C121" s="151"/>
      <c r="D121" s="151"/>
      <c r="E121" s="151"/>
      <c r="F121" s="152"/>
      <c r="G121" s="28"/>
      <c r="H121" s="69"/>
      <c r="I121" s="70"/>
      <c r="K121" s="28"/>
      <c r="L121" s="28"/>
      <c r="M121" s="28"/>
    </row>
    <row r="122" spans="1:13" s="37" customFormat="1" ht="15" x14ac:dyDescent="0.25">
      <c r="A122" s="28"/>
      <c r="B122" s="63" t="s">
        <v>77</v>
      </c>
      <c r="C122" s="64" t="s">
        <v>121</v>
      </c>
      <c r="D122" s="64" t="s">
        <v>122</v>
      </c>
      <c r="E122" s="64" t="s">
        <v>288</v>
      </c>
      <c r="F122" s="65" t="s">
        <v>78</v>
      </c>
      <c r="G122" s="28"/>
      <c r="H122" s="69"/>
      <c r="I122" s="70"/>
      <c r="K122" s="28"/>
      <c r="L122" s="28"/>
      <c r="M122" s="28"/>
    </row>
    <row r="123" spans="1:13" s="37" customFormat="1" ht="15.75" thickBot="1" x14ac:dyDescent="0.3">
      <c r="A123" s="28"/>
      <c r="B123" s="107" t="s">
        <v>86</v>
      </c>
      <c r="C123" s="96">
        <v>30000</v>
      </c>
      <c r="D123" s="96">
        <v>86065.55</v>
      </c>
      <c r="E123" s="96">
        <v>13250.06</v>
      </c>
      <c r="F123" s="98">
        <f>E123/D123*100</f>
        <v>15.395312061562377</v>
      </c>
      <c r="G123" s="28"/>
      <c r="H123" s="69"/>
      <c r="I123" s="70"/>
      <c r="K123" s="28"/>
      <c r="L123" s="28"/>
      <c r="M123" s="28"/>
    </row>
    <row r="124" spans="1:13" s="37" customFormat="1" ht="15.75" thickBot="1" x14ac:dyDescent="0.3">
      <c r="A124" s="28"/>
      <c r="B124" s="150" t="s">
        <v>109</v>
      </c>
      <c r="C124" s="151"/>
      <c r="D124" s="151"/>
      <c r="E124" s="151"/>
      <c r="F124" s="152"/>
      <c r="G124" s="28"/>
      <c r="H124" s="69"/>
      <c r="I124" s="70"/>
      <c r="K124" s="28"/>
      <c r="L124" s="28"/>
      <c r="M124" s="28"/>
    </row>
    <row r="125" spans="1:13" s="37" customFormat="1" ht="15" x14ac:dyDescent="0.25">
      <c r="A125" s="28"/>
      <c r="B125" s="63" t="s">
        <v>77</v>
      </c>
      <c r="C125" s="64" t="s">
        <v>121</v>
      </c>
      <c r="D125" s="64" t="s">
        <v>122</v>
      </c>
      <c r="E125" s="64" t="s">
        <v>288</v>
      </c>
      <c r="F125" s="65" t="s">
        <v>78</v>
      </c>
      <c r="G125" s="28"/>
      <c r="H125" s="69"/>
      <c r="I125" s="70"/>
      <c r="K125" s="28"/>
      <c r="L125" s="28"/>
      <c r="M125" s="28"/>
    </row>
    <row r="126" spans="1:13" s="37" customFormat="1" ht="15.75" thickBot="1" x14ac:dyDescent="0.3">
      <c r="A126" s="28"/>
      <c r="B126" s="107" t="s">
        <v>86</v>
      </c>
      <c r="C126" s="96">
        <v>4000</v>
      </c>
      <c r="D126" s="96">
        <v>5314.15</v>
      </c>
      <c r="E126" s="96">
        <v>1061.29</v>
      </c>
      <c r="F126" s="98">
        <f>E126/D126*100</f>
        <v>19.971020765315245</v>
      </c>
      <c r="G126" s="28"/>
      <c r="H126" s="69"/>
      <c r="I126" s="70"/>
      <c r="K126" s="28"/>
      <c r="L126" s="28"/>
      <c r="M126" s="28"/>
    </row>
    <row r="127" spans="1:13" s="37" customFormat="1" ht="15.75" thickBot="1" x14ac:dyDescent="0.3">
      <c r="A127" s="28"/>
      <c r="B127" s="150" t="s">
        <v>110</v>
      </c>
      <c r="C127" s="151"/>
      <c r="D127" s="151"/>
      <c r="E127" s="151"/>
      <c r="F127" s="152"/>
      <c r="G127" s="28"/>
      <c r="H127" s="69"/>
      <c r="I127" s="70"/>
      <c r="K127" s="28"/>
      <c r="L127" s="28"/>
      <c r="M127" s="28"/>
    </row>
    <row r="128" spans="1:13" s="37" customFormat="1" ht="15" x14ac:dyDescent="0.25">
      <c r="A128" s="28"/>
      <c r="B128" s="63" t="s">
        <v>77</v>
      </c>
      <c r="C128" s="64" t="s">
        <v>121</v>
      </c>
      <c r="D128" s="64" t="s">
        <v>122</v>
      </c>
      <c r="E128" s="64" t="s">
        <v>288</v>
      </c>
      <c r="F128" s="65" t="s">
        <v>78</v>
      </c>
      <c r="G128" s="28"/>
      <c r="H128" s="69"/>
      <c r="I128" s="70"/>
      <c r="K128" s="28"/>
      <c r="L128" s="28"/>
      <c r="M128" s="28"/>
    </row>
    <row r="129" spans="1:13" s="37" customFormat="1" ht="15.75" thickBot="1" x14ac:dyDescent="0.3">
      <c r="A129" s="28"/>
      <c r="B129" s="95" t="s">
        <v>91</v>
      </c>
      <c r="C129" s="96">
        <v>96875</v>
      </c>
      <c r="D129" s="96">
        <v>96875</v>
      </c>
      <c r="E129" s="96">
        <v>12500</v>
      </c>
      <c r="F129" s="98">
        <f>E129/D129*100</f>
        <v>12.903225806451612</v>
      </c>
      <c r="G129" s="28"/>
      <c r="H129" s="69"/>
      <c r="I129" s="70"/>
      <c r="K129" s="28"/>
      <c r="L129" s="28"/>
      <c r="M129" s="28"/>
    </row>
    <row r="130" spans="1:13" s="37" customFormat="1" ht="15" x14ac:dyDescent="0.25">
      <c r="A130" s="28"/>
      <c r="B130" s="108"/>
      <c r="C130" s="108"/>
      <c r="D130" s="108"/>
      <c r="E130" s="108"/>
      <c r="F130" s="108"/>
      <c r="G130" s="28"/>
      <c r="K130" s="28"/>
      <c r="L130" s="28"/>
      <c r="M130" s="28"/>
    </row>
    <row r="132" spans="1:13" x14ac:dyDescent="0.2">
      <c r="C132" s="29"/>
      <c r="D132" s="29"/>
      <c r="E132" s="29"/>
      <c r="H132" s="38"/>
    </row>
    <row r="133" spans="1:13" x14ac:dyDescent="0.2">
      <c r="C133" s="29"/>
      <c r="D133" s="29"/>
      <c r="E133" s="29"/>
    </row>
    <row r="134" spans="1:13" x14ac:dyDescent="0.2">
      <c r="C134" s="29"/>
      <c r="D134" s="29"/>
    </row>
    <row r="135" spans="1:13" x14ac:dyDescent="0.2">
      <c r="D135" s="29"/>
    </row>
    <row r="136" spans="1:13" x14ac:dyDescent="0.2">
      <c r="D136" s="29"/>
    </row>
    <row r="137" spans="1:13" x14ac:dyDescent="0.2">
      <c r="D137" s="29"/>
    </row>
    <row r="138" spans="1:13" x14ac:dyDescent="0.2">
      <c r="E138" s="29"/>
    </row>
    <row r="139" spans="1:13" x14ac:dyDescent="0.2">
      <c r="D139" s="29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0" t="s">
        <v>113</v>
      </c>
      <c r="H1" s="160"/>
    </row>
    <row r="2" spans="1:8" ht="33.75" customHeight="1" thickBot="1" x14ac:dyDescent="0.3">
      <c r="C2" s="161" t="s">
        <v>286</v>
      </c>
      <c r="D2" s="161"/>
      <c r="E2" s="161"/>
      <c r="F2" s="161"/>
      <c r="G2" s="161"/>
      <c r="H2" s="161"/>
    </row>
    <row r="3" spans="1:8" ht="18.95" customHeight="1" x14ac:dyDescent="0.25">
      <c r="A3" s="162" t="s">
        <v>0</v>
      </c>
      <c r="B3" s="163"/>
      <c r="C3" s="164"/>
      <c r="D3" s="170" t="s">
        <v>1</v>
      </c>
      <c r="E3" s="170" t="s">
        <v>2</v>
      </c>
      <c r="F3" s="170" t="s">
        <v>3</v>
      </c>
      <c r="G3" s="170" t="s">
        <v>4</v>
      </c>
      <c r="H3" s="173" t="s">
        <v>5</v>
      </c>
    </row>
    <row r="4" spans="1:8" ht="18.95" customHeight="1" x14ac:dyDescent="0.25">
      <c r="A4" s="165"/>
      <c r="B4" s="161"/>
      <c r="C4" s="166"/>
      <c r="D4" s="171"/>
      <c r="E4" s="171"/>
      <c r="F4" s="171"/>
      <c r="G4" s="171"/>
      <c r="H4" s="174"/>
    </row>
    <row r="5" spans="1:8" ht="18.95" customHeight="1" thickBot="1" x14ac:dyDescent="0.3">
      <c r="A5" s="167"/>
      <c r="B5" s="168"/>
      <c r="C5" s="169"/>
      <c r="D5" s="172"/>
      <c r="E5" s="172"/>
      <c r="F5" s="172"/>
      <c r="G5" s="172"/>
      <c r="H5" s="175"/>
    </row>
    <row r="6" spans="1:8" s="10" customFormat="1" ht="14.25" customHeight="1" x14ac:dyDescent="0.2">
      <c r="A6" s="2">
        <v>1</v>
      </c>
      <c r="B6" s="3" t="s">
        <v>6</v>
      </c>
      <c r="C6" s="4" t="s">
        <v>119</v>
      </c>
      <c r="D6" s="21" t="s">
        <v>125</v>
      </c>
      <c r="E6" s="6">
        <v>43130</v>
      </c>
      <c r="F6" s="7" t="s">
        <v>126</v>
      </c>
      <c r="G6" s="8">
        <v>7555.56</v>
      </c>
      <c r="H6" s="9" t="s">
        <v>9</v>
      </c>
    </row>
    <row r="7" spans="1:8" s="10" customFormat="1" ht="14.25" customHeight="1" x14ac:dyDescent="0.2">
      <c r="A7" s="11">
        <v>2</v>
      </c>
      <c r="B7" s="12" t="s">
        <v>6</v>
      </c>
      <c r="C7" s="4" t="s">
        <v>119</v>
      </c>
      <c r="D7" s="21" t="s">
        <v>127</v>
      </c>
      <c r="E7" s="6">
        <v>43130</v>
      </c>
      <c r="F7" s="13" t="s">
        <v>128</v>
      </c>
      <c r="G7" s="14">
        <v>2861.63</v>
      </c>
      <c r="H7" s="15" t="s">
        <v>9</v>
      </c>
    </row>
    <row r="8" spans="1:8" s="10" customFormat="1" ht="14.25" customHeight="1" x14ac:dyDescent="0.2">
      <c r="A8" s="11">
        <v>3</v>
      </c>
      <c r="B8" s="12" t="s">
        <v>6</v>
      </c>
      <c r="C8" s="4" t="s">
        <v>119</v>
      </c>
      <c r="D8" s="21" t="s">
        <v>130</v>
      </c>
      <c r="E8" s="6">
        <v>43130</v>
      </c>
      <c r="F8" s="13" t="s">
        <v>129</v>
      </c>
      <c r="G8" s="16">
        <v>52379.7</v>
      </c>
      <c r="H8" s="15" t="s">
        <v>9</v>
      </c>
    </row>
    <row r="9" spans="1:8" s="10" customFormat="1" ht="14.25" customHeight="1" x14ac:dyDescent="0.2">
      <c r="A9" s="11">
        <v>4</v>
      </c>
      <c r="B9" s="12" t="s">
        <v>6</v>
      </c>
      <c r="C9" s="4" t="s">
        <v>119</v>
      </c>
      <c r="D9" s="21" t="s">
        <v>132</v>
      </c>
      <c r="E9" s="6">
        <v>43109</v>
      </c>
      <c r="F9" s="13" t="s">
        <v>131</v>
      </c>
      <c r="G9" s="16">
        <v>735.14</v>
      </c>
      <c r="H9" s="17" t="s">
        <v>9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119</v>
      </c>
      <c r="D10" s="21" t="s">
        <v>133</v>
      </c>
      <c r="E10" s="6">
        <v>43130</v>
      </c>
      <c r="F10" s="19" t="s">
        <v>134</v>
      </c>
      <c r="G10" s="16">
        <v>0</v>
      </c>
      <c r="H10" s="17" t="s">
        <v>7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119</v>
      </c>
      <c r="D11" s="21" t="s">
        <v>135</v>
      </c>
      <c r="E11" s="6">
        <v>43109</v>
      </c>
      <c r="F11" s="19" t="s">
        <v>136</v>
      </c>
      <c r="G11" s="16">
        <v>1438.68</v>
      </c>
      <c r="H11" s="17" t="s">
        <v>16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119</v>
      </c>
      <c r="D12" s="21" t="s">
        <v>137</v>
      </c>
      <c r="E12" s="6">
        <v>43109</v>
      </c>
      <c r="F12" s="19" t="s">
        <v>138</v>
      </c>
      <c r="G12" s="16">
        <v>2531.84</v>
      </c>
      <c r="H12" s="17" t="s">
        <v>7</v>
      </c>
    </row>
    <row r="13" spans="1:8" s="10" customFormat="1" ht="14.25" customHeight="1" x14ac:dyDescent="0.2">
      <c r="A13" s="11">
        <v>8</v>
      </c>
      <c r="B13" s="12" t="s">
        <v>6</v>
      </c>
      <c r="C13" s="4" t="s">
        <v>119</v>
      </c>
      <c r="D13" s="21" t="s">
        <v>137</v>
      </c>
      <c r="E13" s="6">
        <v>43109</v>
      </c>
      <c r="F13" s="19" t="s">
        <v>139</v>
      </c>
      <c r="G13" s="16">
        <v>23060.41</v>
      </c>
      <c r="H13" s="17" t="s">
        <v>7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119</v>
      </c>
      <c r="D14" s="21" t="s">
        <v>140</v>
      </c>
      <c r="E14" s="6">
        <v>43109</v>
      </c>
      <c r="F14" s="19" t="s">
        <v>141</v>
      </c>
      <c r="G14" s="16">
        <v>5487</v>
      </c>
      <c r="H14" s="17" t="s">
        <v>11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119</v>
      </c>
      <c r="D15" s="21" t="s">
        <v>185</v>
      </c>
      <c r="E15" s="6">
        <v>43109</v>
      </c>
      <c r="F15" s="19" t="s">
        <v>142</v>
      </c>
      <c r="G15" s="16">
        <v>1468.9</v>
      </c>
      <c r="H15" s="17" t="s">
        <v>11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119</v>
      </c>
      <c r="D16" s="21" t="s">
        <v>143</v>
      </c>
      <c r="E16" s="6">
        <v>43109</v>
      </c>
      <c r="F16" s="13" t="s">
        <v>144</v>
      </c>
      <c r="G16" s="16">
        <v>0</v>
      </c>
      <c r="H16" s="17" t="s">
        <v>15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119</v>
      </c>
      <c r="D17" s="21" t="s">
        <v>145</v>
      </c>
      <c r="E17" s="6">
        <v>43109</v>
      </c>
      <c r="F17" s="19" t="s">
        <v>146</v>
      </c>
      <c r="G17" s="16">
        <v>25378.92</v>
      </c>
      <c r="H17" s="17" t="s">
        <v>10</v>
      </c>
    </row>
    <row r="18" spans="1:8" s="10" customFormat="1" ht="27.75" customHeight="1" x14ac:dyDescent="0.2">
      <c r="A18" s="11">
        <v>13</v>
      </c>
      <c r="B18" s="12" t="s">
        <v>6</v>
      </c>
      <c r="C18" s="4" t="s">
        <v>119</v>
      </c>
      <c r="D18" s="21" t="s">
        <v>147</v>
      </c>
      <c r="E18" s="6">
        <v>43109</v>
      </c>
      <c r="F18" s="19" t="s">
        <v>148</v>
      </c>
      <c r="G18" s="16">
        <v>158789.51999999999</v>
      </c>
      <c r="H18" s="17" t="s">
        <v>13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119</v>
      </c>
      <c r="D19" s="21" t="s">
        <v>115</v>
      </c>
      <c r="E19" s="6">
        <v>43109</v>
      </c>
      <c r="F19" s="19" t="s">
        <v>149</v>
      </c>
      <c r="G19" s="16">
        <v>0</v>
      </c>
      <c r="H19" s="17" t="s">
        <v>16</v>
      </c>
    </row>
    <row r="20" spans="1:8" s="10" customFormat="1" ht="14.25" customHeight="1" x14ac:dyDescent="0.2">
      <c r="A20" s="11">
        <v>15</v>
      </c>
      <c r="B20" s="12" t="s">
        <v>6</v>
      </c>
      <c r="C20" s="4" t="s">
        <v>119</v>
      </c>
      <c r="D20" s="21" t="s">
        <v>160</v>
      </c>
      <c r="E20" s="6">
        <v>43109</v>
      </c>
      <c r="F20" s="19" t="s">
        <v>150</v>
      </c>
      <c r="G20" s="16">
        <v>4183.96</v>
      </c>
      <c r="H20" s="17" t="s">
        <v>15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119</v>
      </c>
      <c r="D21" s="21" t="s">
        <v>161</v>
      </c>
      <c r="E21" s="6">
        <v>43109</v>
      </c>
      <c r="F21" s="13" t="s">
        <v>151</v>
      </c>
      <c r="G21" s="16">
        <v>10293.36</v>
      </c>
      <c r="H21" s="17" t="s">
        <v>15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119</v>
      </c>
      <c r="D22" s="21" t="s">
        <v>19</v>
      </c>
      <c r="E22" s="6">
        <v>43130</v>
      </c>
      <c r="F22" s="13" t="s">
        <v>152</v>
      </c>
      <c r="G22" s="16">
        <v>0</v>
      </c>
      <c r="H22" s="17" t="s">
        <v>15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119</v>
      </c>
      <c r="D23" s="21" t="s">
        <v>38</v>
      </c>
      <c r="E23" s="6">
        <v>43109</v>
      </c>
      <c r="F23" s="19" t="s">
        <v>153</v>
      </c>
      <c r="G23" s="16">
        <v>200</v>
      </c>
      <c r="H23" s="17" t="s">
        <v>22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119</v>
      </c>
      <c r="D24" s="5" t="s">
        <v>154</v>
      </c>
      <c r="E24" s="6">
        <v>43130</v>
      </c>
      <c r="F24" s="19" t="s">
        <v>155</v>
      </c>
      <c r="G24" s="16">
        <v>402.26</v>
      </c>
      <c r="H24" s="17" t="s">
        <v>13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119</v>
      </c>
      <c r="D25" s="21" t="s">
        <v>36</v>
      </c>
      <c r="E25" s="6">
        <v>43123</v>
      </c>
      <c r="F25" s="13" t="s">
        <v>156</v>
      </c>
      <c r="G25" s="16">
        <v>0</v>
      </c>
      <c r="H25" s="17" t="s">
        <v>10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119</v>
      </c>
      <c r="D26" s="5" t="s">
        <v>20</v>
      </c>
      <c r="E26" s="6">
        <v>43137</v>
      </c>
      <c r="F26" s="19" t="s">
        <v>180</v>
      </c>
      <c r="G26" s="16">
        <v>1095</v>
      </c>
      <c r="H26" s="17" t="s">
        <v>10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119</v>
      </c>
      <c r="D27" s="5" t="s">
        <v>8</v>
      </c>
      <c r="E27" s="6">
        <v>43130</v>
      </c>
      <c r="F27" s="19" t="s">
        <v>157</v>
      </c>
      <c r="G27" s="16">
        <v>593038.93000000005</v>
      </c>
      <c r="H27" s="17" t="s">
        <v>7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119</v>
      </c>
      <c r="D28" s="21" t="s">
        <v>158</v>
      </c>
      <c r="E28" s="6">
        <v>43123</v>
      </c>
      <c r="F28" s="19" t="s">
        <v>159</v>
      </c>
      <c r="G28" s="16">
        <v>151999.71</v>
      </c>
      <c r="H28" s="17" t="s">
        <v>16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119</v>
      </c>
      <c r="D29" s="21" t="s">
        <v>162</v>
      </c>
      <c r="E29" s="6">
        <v>43123</v>
      </c>
      <c r="F29" s="19" t="s">
        <v>163</v>
      </c>
      <c r="G29" s="16">
        <v>5541.5</v>
      </c>
      <c r="H29" s="17" t="s">
        <v>18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119</v>
      </c>
      <c r="D30" s="21" t="s">
        <v>164</v>
      </c>
      <c r="E30" s="6">
        <v>43123</v>
      </c>
      <c r="F30" s="19" t="s">
        <v>165</v>
      </c>
      <c r="G30" s="16">
        <v>3853.75</v>
      </c>
      <c r="H30" s="17" t="s">
        <v>18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119</v>
      </c>
      <c r="D31" s="5" t="s">
        <v>20</v>
      </c>
      <c r="E31" s="6">
        <v>43123</v>
      </c>
      <c r="F31" s="19" t="s">
        <v>166</v>
      </c>
      <c r="G31" s="16">
        <v>4594354.33</v>
      </c>
      <c r="H31" s="17" t="s">
        <v>10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119</v>
      </c>
      <c r="D32" s="21" t="s">
        <v>171</v>
      </c>
      <c r="E32" s="6">
        <v>43123</v>
      </c>
      <c r="F32" s="19" t="s">
        <v>167</v>
      </c>
      <c r="G32" s="16">
        <v>0</v>
      </c>
      <c r="H32" s="17" t="s">
        <v>10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119</v>
      </c>
      <c r="D33" s="21" t="s">
        <v>168</v>
      </c>
      <c r="E33" s="6">
        <v>43123</v>
      </c>
      <c r="F33" s="19" t="s">
        <v>169</v>
      </c>
      <c r="G33" s="16">
        <v>4286</v>
      </c>
      <c r="H33" s="17" t="s">
        <v>22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119</v>
      </c>
      <c r="D34" s="21" t="s">
        <v>170</v>
      </c>
      <c r="E34" s="6">
        <v>43123</v>
      </c>
      <c r="F34" s="19" t="s">
        <v>172</v>
      </c>
      <c r="G34" s="16">
        <v>41362.639999999999</v>
      </c>
      <c r="H34" s="17" t="s">
        <v>16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119</v>
      </c>
      <c r="D35" s="21" t="s">
        <v>175</v>
      </c>
      <c r="E35" s="6">
        <v>43130</v>
      </c>
      <c r="F35" s="19" t="s">
        <v>176</v>
      </c>
      <c r="G35" s="16">
        <v>415845</v>
      </c>
      <c r="H35" s="17" t="s">
        <v>111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119</v>
      </c>
      <c r="D36" s="21" t="s">
        <v>174</v>
      </c>
      <c r="E36" s="6">
        <v>43123</v>
      </c>
      <c r="F36" s="19" t="s">
        <v>173</v>
      </c>
      <c r="G36" s="16">
        <v>10482.629999999999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119</v>
      </c>
      <c r="D37" s="21" t="s">
        <v>177</v>
      </c>
      <c r="E37" s="6">
        <v>43123</v>
      </c>
      <c r="F37" s="19" t="s">
        <v>178</v>
      </c>
      <c r="G37" s="16">
        <v>9854.83</v>
      </c>
      <c r="H37" s="17" t="s">
        <v>17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119</v>
      </c>
      <c r="D38" s="21" t="s">
        <v>115</v>
      </c>
      <c r="E38" s="6">
        <v>43123</v>
      </c>
      <c r="F38" s="19" t="s">
        <v>179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119</v>
      </c>
      <c r="D39" s="21" t="s">
        <v>182</v>
      </c>
      <c r="E39" s="6">
        <v>43137</v>
      </c>
      <c r="F39" s="19" t="s">
        <v>181</v>
      </c>
      <c r="G39" s="16">
        <v>2092.5</v>
      </c>
      <c r="H39" s="17" t="s">
        <v>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119</v>
      </c>
      <c r="D40" s="21" t="s">
        <v>183</v>
      </c>
      <c r="E40" s="6">
        <v>43137</v>
      </c>
      <c r="F40" s="19" t="s">
        <v>184</v>
      </c>
      <c r="G40" s="16">
        <v>10000</v>
      </c>
      <c r="H40" s="17" t="s">
        <v>15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119</v>
      </c>
      <c r="D41" s="21" t="s">
        <v>27</v>
      </c>
      <c r="E41" s="20">
        <v>43158</v>
      </c>
      <c r="F41" s="19" t="s">
        <v>229</v>
      </c>
      <c r="G41" s="16">
        <v>0</v>
      </c>
      <c r="H41" s="17" t="s">
        <v>11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119</v>
      </c>
      <c r="D42" s="21" t="s">
        <v>186</v>
      </c>
      <c r="E42" s="6">
        <v>43137</v>
      </c>
      <c r="F42" s="19" t="s">
        <v>187</v>
      </c>
      <c r="G42" s="16">
        <v>6500</v>
      </c>
      <c r="H42" s="17" t="s">
        <v>10</v>
      </c>
    </row>
    <row r="43" spans="1:8" s="10" customFormat="1" ht="14.25" customHeight="1" x14ac:dyDescent="0.2">
      <c r="A43" s="11">
        <v>38</v>
      </c>
      <c r="B43" s="12" t="s">
        <v>6</v>
      </c>
      <c r="C43" s="4" t="s">
        <v>119</v>
      </c>
      <c r="D43" s="21" t="s">
        <v>188</v>
      </c>
      <c r="E43" s="20">
        <v>43158</v>
      </c>
      <c r="F43" s="19" t="s">
        <v>230</v>
      </c>
      <c r="G43" s="16">
        <v>0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119</v>
      </c>
      <c r="D44" s="5" t="s">
        <v>8</v>
      </c>
      <c r="E44" s="6">
        <v>43137</v>
      </c>
      <c r="F44" s="19" t="s">
        <v>189</v>
      </c>
      <c r="G44" s="16">
        <v>3000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119</v>
      </c>
      <c r="D45" s="21" t="s">
        <v>190</v>
      </c>
      <c r="E45" s="6">
        <v>43137</v>
      </c>
      <c r="F45" s="19" t="s">
        <v>191</v>
      </c>
      <c r="G45" s="16">
        <v>25809</v>
      </c>
      <c r="H45" s="17" t="s">
        <v>7</v>
      </c>
    </row>
    <row r="46" spans="1:8" s="10" customFormat="1" ht="14.25" customHeight="1" x14ac:dyDescent="0.2">
      <c r="A46" s="11">
        <v>41</v>
      </c>
      <c r="B46" s="12" t="s">
        <v>6</v>
      </c>
      <c r="C46" s="4" t="s">
        <v>119</v>
      </c>
      <c r="D46" s="21" t="s">
        <v>192</v>
      </c>
      <c r="E46" s="20">
        <v>43158</v>
      </c>
      <c r="F46" s="19" t="s">
        <v>231</v>
      </c>
      <c r="G46" s="16">
        <v>0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119</v>
      </c>
      <c r="D47" s="21" t="s">
        <v>112</v>
      </c>
      <c r="E47" s="20">
        <v>43158</v>
      </c>
      <c r="F47" s="19" t="s">
        <v>232</v>
      </c>
      <c r="G47" s="16">
        <v>0</v>
      </c>
      <c r="H47" s="17" t="s">
        <v>9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119</v>
      </c>
      <c r="D48" s="21" t="s">
        <v>193</v>
      </c>
      <c r="E48" s="6">
        <v>43137</v>
      </c>
      <c r="F48" s="19" t="s">
        <v>194</v>
      </c>
      <c r="G48" s="16">
        <v>7732.91</v>
      </c>
      <c r="H48" s="17" t="s">
        <v>10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119</v>
      </c>
      <c r="D49" s="21" t="s">
        <v>115</v>
      </c>
      <c r="E49" s="6">
        <v>43137</v>
      </c>
      <c r="F49" s="19" t="s">
        <v>195</v>
      </c>
      <c r="G49" s="16">
        <v>0</v>
      </c>
      <c r="H49" s="17" t="s">
        <v>16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119</v>
      </c>
      <c r="D50" s="5" t="s">
        <v>242</v>
      </c>
      <c r="E50" s="6">
        <v>43137</v>
      </c>
      <c r="F50" s="19" t="s">
        <v>196</v>
      </c>
      <c r="G50" s="16">
        <v>15.88</v>
      </c>
      <c r="H50" s="17" t="s">
        <v>10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119</v>
      </c>
      <c r="D51" s="5" t="s">
        <v>20</v>
      </c>
      <c r="E51" s="6">
        <v>43137</v>
      </c>
      <c r="F51" s="19" t="s">
        <v>197</v>
      </c>
      <c r="G51" s="16">
        <v>245</v>
      </c>
      <c r="H51" s="17" t="s">
        <v>10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119</v>
      </c>
      <c r="D52" s="21" t="s">
        <v>137</v>
      </c>
      <c r="E52" s="20">
        <v>43151</v>
      </c>
      <c r="F52" s="19" t="s">
        <v>198</v>
      </c>
      <c r="G52" s="16">
        <v>36190.14</v>
      </c>
      <c r="H52" s="17" t="s">
        <v>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119</v>
      </c>
      <c r="D53" s="21" t="s">
        <v>199</v>
      </c>
      <c r="E53" s="6">
        <v>43137</v>
      </c>
      <c r="F53" s="19" t="s">
        <v>200</v>
      </c>
      <c r="G53" s="16">
        <v>3011.05</v>
      </c>
      <c r="H53" s="17" t="s">
        <v>10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119</v>
      </c>
      <c r="D54" s="21" t="s">
        <v>201</v>
      </c>
      <c r="E54" s="6">
        <v>43137</v>
      </c>
      <c r="F54" s="19" t="s">
        <v>202</v>
      </c>
      <c r="G54" s="16">
        <v>159884.78</v>
      </c>
      <c r="H54" s="17" t="s">
        <v>17</v>
      </c>
    </row>
    <row r="55" spans="1:8" s="10" customFormat="1" ht="14.25" customHeight="1" x14ac:dyDescent="0.2">
      <c r="A55" s="22">
        <v>50</v>
      </c>
      <c r="B55" s="23" t="s">
        <v>6</v>
      </c>
      <c r="C55" s="4" t="s">
        <v>119</v>
      </c>
      <c r="D55" s="21" t="s">
        <v>137</v>
      </c>
      <c r="E55" s="20">
        <v>43151</v>
      </c>
      <c r="F55" s="19" t="s">
        <v>203</v>
      </c>
      <c r="G55" s="16">
        <v>3606.82</v>
      </c>
      <c r="H55" s="17" t="s">
        <v>7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119</v>
      </c>
      <c r="D56" s="21" t="s">
        <v>26</v>
      </c>
      <c r="E56" s="6">
        <v>43137</v>
      </c>
      <c r="F56" s="19" t="s">
        <v>204</v>
      </c>
      <c r="G56" s="16">
        <v>0</v>
      </c>
      <c r="H56" s="17" t="s">
        <v>13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119</v>
      </c>
      <c r="D57" s="5" t="s">
        <v>25</v>
      </c>
      <c r="E57" s="20">
        <v>43158</v>
      </c>
      <c r="F57" s="19" t="s">
        <v>233</v>
      </c>
      <c r="G57" s="16">
        <v>0</v>
      </c>
      <c r="H57" s="17" t="s">
        <v>18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119</v>
      </c>
      <c r="D58" s="21" t="s">
        <v>35</v>
      </c>
      <c r="E58" s="20">
        <v>43158</v>
      </c>
      <c r="F58" s="19" t="s">
        <v>234</v>
      </c>
      <c r="G58" s="16">
        <v>0</v>
      </c>
      <c r="H58" s="17" t="s">
        <v>15</v>
      </c>
    </row>
    <row r="59" spans="1:8" s="10" customFormat="1" ht="14.25" customHeight="1" x14ac:dyDescent="0.2">
      <c r="A59" s="22">
        <v>54</v>
      </c>
      <c r="B59" s="23" t="s">
        <v>6</v>
      </c>
      <c r="C59" s="4" t="s">
        <v>119</v>
      </c>
      <c r="D59" s="21" t="s">
        <v>205</v>
      </c>
      <c r="E59" s="6">
        <v>43137</v>
      </c>
      <c r="F59" s="19" t="s">
        <v>206</v>
      </c>
      <c r="G59" s="16">
        <v>0</v>
      </c>
      <c r="H59" s="17" t="s">
        <v>13</v>
      </c>
    </row>
    <row r="60" spans="1:8" s="10" customFormat="1" ht="27.75" customHeight="1" x14ac:dyDescent="0.2">
      <c r="A60" s="11">
        <v>55</v>
      </c>
      <c r="B60" s="23" t="s">
        <v>6</v>
      </c>
      <c r="C60" s="4" t="s">
        <v>119</v>
      </c>
      <c r="D60" s="21" t="s">
        <v>207</v>
      </c>
      <c r="E60" s="6">
        <v>43137</v>
      </c>
      <c r="F60" s="19" t="s">
        <v>208</v>
      </c>
      <c r="G60" s="16">
        <v>14312.32</v>
      </c>
      <c r="H60" s="17" t="s">
        <v>111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119</v>
      </c>
      <c r="D61" s="21" t="s">
        <v>209</v>
      </c>
      <c r="E61" s="6">
        <v>43137</v>
      </c>
      <c r="F61" s="19" t="s">
        <v>210</v>
      </c>
      <c r="G61" s="16">
        <v>0</v>
      </c>
      <c r="H61" s="17" t="s">
        <v>18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119</v>
      </c>
      <c r="D62" s="21" t="s">
        <v>211</v>
      </c>
      <c r="E62" s="6">
        <v>43137</v>
      </c>
      <c r="F62" s="19" t="s">
        <v>212</v>
      </c>
      <c r="G62" s="16">
        <v>0</v>
      </c>
      <c r="H62" s="17" t="s">
        <v>15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119</v>
      </c>
      <c r="D63" s="21" t="s">
        <v>213</v>
      </c>
      <c r="E63" s="6">
        <v>43137</v>
      </c>
      <c r="F63" s="19" t="s">
        <v>214</v>
      </c>
      <c r="G63" s="16">
        <v>1598.95</v>
      </c>
      <c r="H63" s="17" t="s">
        <v>34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119</v>
      </c>
      <c r="D64" s="21" t="s">
        <v>215</v>
      </c>
      <c r="E64" s="20">
        <v>43151</v>
      </c>
      <c r="F64" s="19" t="s">
        <v>216</v>
      </c>
      <c r="G64" s="16">
        <v>2300</v>
      </c>
      <c r="H64" s="17" t="s">
        <v>22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119</v>
      </c>
      <c r="D65" s="5" t="s">
        <v>20</v>
      </c>
      <c r="E65" s="20">
        <v>43151</v>
      </c>
      <c r="F65" s="19" t="s">
        <v>217</v>
      </c>
      <c r="G65" s="16">
        <v>15761.9</v>
      </c>
      <c r="H65" s="17" t="s">
        <v>10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119</v>
      </c>
      <c r="D66" s="21" t="s">
        <v>37</v>
      </c>
      <c r="E66" s="20">
        <v>43151</v>
      </c>
      <c r="F66" s="19" t="s">
        <v>218</v>
      </c>
      <c r="G66" s="16">
        <v>0</v>
      </c>
      <c r="H66" s="17" t="s">
        <v>7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119</v>
      </c>
      <c r="D67" s="21" t="s">
        <v>115</v>
      </c>
      <c r="E67" s="20">
        <v>43151</v>
      </c>
      <c r="F67" s="19" t="s">
        <v>219</v>
      </c>
      <c r="G67" s="16">
        <v>0</v>
      </c>
      <c r="H67" s="17" t="s">
        <v>16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119</v>
      </c>
      <c r="D68" s="21" t="s">
        <v>237</v>
      </c>
      <c r="E68" s="20">
        <v>43165</v>
      </c>
      <c r="F68" s="19" t="s">
        <v>238</v>
      </c>
      <c r="G68" s="16">
        <v>0</v>
      </c>
      <c r="H68" s="17" t="s">
        <v>18</v>
      </c>
    </row>
    <row r="69" spans="1:8" s="10" customFormat="1" ht="27.75" customHeight="1" x14ac:dyDescent="0.2">
      <c r="A69" s="22">
        <v>64</v>
      </c>
      <c r="B69" s="23" t="s">
        <v>6</v>
      </c>
      <c r="C69" s="4" t="s">
        <v>119</v>
      </c>
      <c r="D69" s="21" t="s">
        <v>220</v>
      </c>
      <c r="E69" s="20">
        <v>43158</v>
      </c>
      <c r="F69" s="19" t="s">
        <v>235</v>
      </c>
      <c r="G69" s="16">
        <v>1719.48</v>
      </c>
      <c r="H69" s="17" t="s">
        <v>7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119</v>
      </c>
      <c r="D70" s="21" t="s">
        <v>221</v>
      </c>
      <c r="E70" s="20">
        <v>43151</v>
      </c>
      <c r="F70" s="19" t="s">
        <v>222</v>
      </c>
      <c r="G70" s="16">
        <v>474</v>
      </c>
      <c r="H70" s="17" t="s">
        <v>10</v>
      </c>
    </row>
    <row r="71" spans="1:8" s="10" customFormat="1" ht="27.75" customHeight="1" x14ac:dyDescent="0.2">
      <c r="A71" s="22">
        <v>66</v>
      </c>
      <c r="B71" s="23" t="s">
        <v>6</v>
      </c>
      <c r="C71" s="4" t="s">
        <v>119</v>
      </c>
      <c r="D71" s="21" t="s">
        <v>223</v>
      </c>
      <c r="E71" s="20">
        <v>43151</v>
      </c>
      <c r="F71" s="19" t="s">
        <v>224</v>
      </c>
      <c r="G71" s="16">
        <v>0</v>
      </c>
      <c r="H71" s="17" t="s">
        <v>16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119</v>
      </c>
      <c r="D72" s="5" t="s">
        <v>21</v>
      </c>
      <c r="E72" s="20">
        <v>43165</v>
      </c>
      <c r="F72" s="19" t="s">
        <v>239</v>
      </c>
      <c r="G72" s="16">
        <v>297.69</v>
      </c>
      <c r="H72" s="17" t="s">
        <v>10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119</v>
      </c>
      <c r="D73" s="5" t="s">
        <v>23</v>
      </c>
      <c r="E73" s="20">
        <v>43158</v>
      </c>
      <c r="F73" s="19" t="s">
        <v>236</v>
      </c>
      <c r="G73" s="16">
        <v>0</v>
      </c>
      <c r="H73" s="17" t="s">
        <v>7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119</v>
      </c>
      <c r="D74" s="21" t="s">
        <v>205</v>
      </c>
      <c r="E74" s="20">
        <v>43151</v>
      </c>
      <c r="F74" s="19" t="s">
        <v>225</v>
      </c>
      <c r="G74" s="16">
        <v>0</v>
      </c>
      <c r="H74" s="17" t="s">
        <v>13</v>
      </c>
    </row>
    <row r="75" spans="1:8" s="10" customFormat="1" ht="27.75" customHeight="1" x14ac:dyDescent="0.2">
      <c r="A75" s="22">
        <v>70</v>
      </c>
      <c r="B75" s="23" t="s">
        <v>6</v>
      </c>
      <c r="C75" s="4" t="s">
        <v>119</v>
      </c>
      <c r="D75" s="18" t="s">
        <v>240</v>
      </c>
      <c r="E75" s="20">
        <v>43186</v>
      </c>
      <c r="F75" s="19" t="s">
        <v>276</v>
      </c>
      <c r="G75" s="16">
        <v>711162.35</v>
      </c>
      <c r="H75" s="17" t="s">
        <v>111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119</v>
      </c>
      <c r="D76" s="21" t="s">
        <v>114</v>
      </c>
      <c r="E76" s="20">
        <v>43151</v>
      </c>
      <c r="F76" s="19" t="s">
        <v>226</v>
      </c>
      <c r="G76" s="16">
        <v>0</v>
      </c>
      <c r="H76" s="17" t="s">
        <v>17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119</v>
      </c>
      <c r="D77" s="5" t="s">
        <v>117</v>
      </c>
      <c r="E77" s="20">
        <v>43151</v>
      </c>
      <c r="F77" s="19" t="s">
        <v>227</v>
      </c>
      <c r="G77" s="16">
        <v>17.64</v>
      </c>
      <c r="H77" s="17" t="s">
        <v>10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119</v>
      </c>
      <c r="D78" s="5" t="s">
        <v>28</v>
      </c>
      <c r="E78" s="20">
        <v>43151</v>
      </c>
      <c r="F78" s="19" t="s">
        <v>228</v>
      </c>
      <c r="G78" s="16">
        <v>25.5</v>
      </c>
      <c r="H78" s="17" t="s">
        <v>9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119</v>
      </c>
      <c r="D79" s="5" t="s">
        <v>241</v>
      </c>
      <c r="E79" s="20">
        <v>43186</v>
      </c>
      <c r="F79" s="19" t="s">
        <v>277</v>
      </c>
      <c r="G79" s="16">
        <v>505.97</v>
      </c>
      <c r="H79" s="17" t="s">
        <v>10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119</v>
      </c>
      <c r="D80" s="21" t="s">
        <v>118</v>
      </c>
      <c r="E80" s="20">
        <v>43165</v>
      </c>
      <c r="F80" s="19" t="s">
        <v>243</v>
      </c>
      <c r="G80" s="16">
        <v>0</v>
      </c>
      <c r="H80" s="17" t="s">
        <v>10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119</v>
      </c>
      <c r="D81" s="5" t="s">
        <v>14</v>
      </c>
      <c r="E81" s="20">
        <v>43165</v>
      </c>
      <c r="F81" s="19" t="s">
        <v>244</v>
      </c>
      <c r="G81" s="16">
        <v>0</v>
      </c>
      <c r="H81" s="17" t="s">
        <v>15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119</v>
      </c>
      <c r="D82" s="21" t="s">
        <v>12</v>
      </c>
      <c r="E82" s="20">
        <v>43165</v>
      </c>
      <c r="F82" s="19" t="s">
        <v>245</v>
      </c>
      <c r="G82" s="16">
        <v>0</v>
      </c>
      <c r="H82" s="17" t="s">
        <v>10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119</v>
      </c>
      <c r="D83" s="21" t="s">
        <v>246</v>
      </c>
      <c r="E83" s="20">
        <v>43186</v>
      </c>
      <c r="F83" s="19" t="s">
        <v>278</v>
      </c>
      <c r="G83" s="16">
        <v>0</v>
      </c>
      <c r="H83" s="17" t="s">
        <v>10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119</v>
      </c>
      <c r="D84" s="21" t="s">
        <v>116</v>
      </c>
      <c r="E84" s="20">
        <v>43186</v>
      </c>
      <c r="F84" s="19" t="s">
        <v>279</v>
      </c>
      <c r="G84" s="16">
        <v>0</v>
      </c>
      <c r="H84" s="17" t="s">
        <v>10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119</v>
      </c>
      <c r="D85" s="21" t="s">
        <v>247</v>
      </c>
      <c r="E85" s="20">
        <v>43186</v>
      </c>
      <c r="F85" s="19" t="s">
        <v>280</v>
      </c>
      <c r="G85" s="16">
        <v>0</v>
      </c>
      <c r="H85" s="17" t="s">
        <v>7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119</v>
      </c>
      <c r="D86" s="5" t="s">
        <v>242</v>
      </c>
      <c r="E86" s="20">
        <v>43165</v>
      </c>
      <c r="F86" s="19" t="s">
        <v>248</v>
      </c>
      <c r="G86" s="16">
        <v>5.91</v>
      </c>
      <c r="H86" s="17" t="s">
        <v>10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119</v>
      </c>
      <c r="D87" s="5" t="s">
        <v>20</v>
      </c>
      <c r="E87" s="20">
        <v>43165</v>
      </c>
      <c r="F87" s="19" t="s">
        <v>249</v>
      </c>
      <c r="G87" s="16">
        <v>5012.6400000000003</v>
      </c>
      <c r="H87" s="17" t="s">
        <v>10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119</v>
      </c>
      <c r="D88" s="5" t="s">
        <v>33</v>
      </c>
      <c r="E88" s="20">
        <v>43165</v>
      </c>
      <c r="F88" s="19" t="s">
        <v>250</v>
      </c>
      <c r="G88" s="16">
        <v>0</v>
      </c>
      <c r="H88" s="17" t="s">
        <v>18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119</v>
      </c>
      <c r="D89" s="5" t="s">
        <v>251</v>
      </c>
      <c r="E89" s="20">
        <v>43186</v>
      </c>
      <c r="F89" s="19" t="s">
        <v>281</v>
      </c>
      <c r="G89" s="16">
        <v>0</v>
      </c>
      <c r="H89" s="17" t="s">
        <v>18</v>
      </c>
    </row>
    <row r="90" spans="1:8" s="10" customFormat="1" ht="27.75" customHeight="1" x14ac:dyDescent="0.2">
      <c r="A90" s="22">
        <v>85</v>
      </c>
      <c r="B90" s="23" t="s">
        <v>6</v>
      </c>
      <c r="C90" s="4" t="s">
        <v>119</v>
      </c>
      <c r="D90" s="18" t="s">
        <v>252</v>
      </c>
      <c r="E90" s="20">
        <v>43186</v>
      </c>
      <c r="F90" s="19" t="s">
        <v>282</v>
      </c>
      <c r="G90" s="16">
        <v>0</v>
      </c>
      <c r="H90" s="17" t="s">
        <v>10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119</v>
      </c>
      <c r="D91" s="21" t="s">
        <v>115</v>
      </c>
      <c r="E91" s="20">
        <v>43165</v>
      </c>
      <c r="F91" s="19" t="s">
        <v>253</v>
      </c>
      <c r="G91" s="16">
        <v>0</v>
      </c>
      <c r="H91" s="17" t="s">
        <v>16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119</v>
      </c>
      <c r="D92" s="21" t="s">
        <v>30</v>
      </c>
      <c r="E92" s="20">
        <v>43186</v>
      </c>
      <c r="F92" s="19" t="s">
        <v>283</v>
      </c>
      <c r="G92" s="16">
        <v>0</v>
      </c>
      <c r="H92" s="17" t="s">
        <v>10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119</v>
      </c>
      <c r="D93" s="5" t="s">
        <v>20</v>
      </c>
      <c r="E93" s="20">
        <v>43165</v>
      </c>
      <c r="F93" s="19" t="s">
        <v>254</v>
      </c>
      <c r="G93" s="16">
        <v>1227.44</v>
      </c>
      <c r="H93" s="17" t="s">
        <v>10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119</v>
      </c>
      <c r="D94" s="5" t="s">
        <v>14</v>
      </c>
      <c r="E94" s="20">
        <v>43165</v>
      </c>
      <c r="F94" s="19" t="s">
        <v>255</v>
      </c>
      <c r="G94" s="16">
        <v>0</v>
      </c>
      <c r="H94" s="17" t="s">
        <v>15</v>
      </c>
    </row>
    <row r="95" spans="1:8" s="10" customFormat="1" ht="14.25" customHeight="1" x14ac:dyDescent="0.2">
      <c r="A95" s="22">
        <v>90</v>
      </c>
      <c r="B95" s="23" t="s">
        <v>6</v>
      </c>
      <c r="C95" s="4" t="s">
        <v>119</v>
      </c>
      <c r="D95" s="21" t="s">
        <v>26</v>
      </c>
      <c r="E95" s="20">
        <v>43165</v>
      </c>
      <c r="F95" s="19" t="s">
        <v>256</v>
      </c>
      <c r="G95" s="16">
        <v>0</v>
      </c>
      <c r="H95" s="17" t="s">
        <v>13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119</v>
      </c>
      <c r="D96" s="21" t="s">
        <v>205</v>
      </c>
      <c r="E96" s="20">
        <v>43165</v>
      </c>
      <c r="F96" s="19" t="s">
        <v>257</v>
      </c>
      <c r="G96" s="16">
        <v>0</v>
      </c>
      <c r="H96" s="17" t="s">
        <v>13</v>
      </c>
    </row>
    <row r="97" spans="1:8" s="10" customFormat="1" ht="14.25" customHeight="1" x14ac:dyDescent="0.2">
      <c r="A97" s="24">
        <v>92</v>
      </c>
      <c r="B97" s="23" t="s">
        <v>6</v>
      </c>
      <c r="C97" s="4" t="s">
        <v>119</v>
      </c>
      <c r="D97" s="21" t="s">
        <v>31</v>
      </c>
      <c r="E97" s="20">
        <v>43179</v>
      </c>
      <c r="F97" s="19" t="s">
        <v>258</v>
      </c>
      <c r="G97" s="16">
        <v>0</v>
      </c>
      <c r="H97" s="17" t="s">
        <v>9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119</v>
      </c>
      <c r="D98" s="21" t="s">
        <v>259</v>
      </c>
      <c r="E98" s="20">
        <v>43186</v>
      </c>
      <c r="F98" s="19" t="s">
        <v>284</v>
      </c>
      <c r="G98" s="16">
        <v>0</v>
      </c>
      <c r="H98" s="17" t="s">
        <v>13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119</v>
      </c>
      <c r="D99" s="5" t="s">
        <v>260</v>
      </c>
      <c r="E99" s="20">
        <v>43179</v>
      </c>
      <c r="F99" s="19" t="s">
        <v>261</v>
      </c>
      <c r="G99" s="16">
        <v>5891.87</v>
      </c>
      <c r="H99" s="17" t="s">
        <v>7</v>
      </c>
    </row>
    <row r="100" spans="1:8" s="10" customFormat="1" ht="14.25" customHeight="1" x14ac:dyDescent="0.2">
      <c r="A100" s="24">
        <v>95</v>
      </c>
      <c r="B100" s="23" t="s">
        <v>6</v>
      </c>
      <c r="C100" s="4" t="s">
        <v>119</v>
      </c>
      <c r="D100" s="5" t="s">
        <v>23</v>
      </c>
      <c r="E100" s="20">
        <v>43186</v>
      </c>
      <c r="F100" s="19" t="s">
        <v>285</v>
      </c>
      <c r="G100" s="16">
        <v>0</v>
      </c>
      <c r="H100" s="17" t="s">
        <v>7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119</v>
      </c>
      <c r="D101" s="5" t="s">
        <v>291</v>
      </c>
      <c r="E101" s="20">
        <v>43214</v>
      </c>
      <c r="F101" s="19" t="s">
        <v>323</v>
      </c>
      <c r="G101" s="16">
        <v>125.62</v>
      </c>
      <c r="H101" s="17" t="s">
        <v>13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119</v>
      </c>
      <c r="D102" s="5" t="s">
        <v>242</v>
      </c>
      <c r="E102" s="20">
        <v>43179</v>
      </c>
      <c r="F102" s="19" t="s">
        <v>262</v>
      </c>
      <c r="G102" s="16">
        <v>4.43</v>
      </c>
      <c r="H102" s="17" t="s">
        <v>10</v>
      </c>
    </row>
    <row r="103" spans="1:8" s="10" customFormat="1" ht="14.25" customHeight="1" x14ac:dyDescent="0.2">
      <c r="A103" s="24">
        <v>98</v>
      </c>
      <c r="B103" s="23" t="s">
        <v>6</v>
      </c>
      <c r="C103" s="4" t="s">
        <v>119</v>
      </c>
      <c r="D103" s="5" t="s">
        <v>20</v>
      </c>
      <c r="E103" s="20">
        <v>43179</v>
      </c>
      <c r="F103" s="19" t="s">
        <v>263</v>
      </c>
      <c r="G103" s="16">
        <v>10204.32</v>
      </c>
      <c r="H103" s="17" t="s">
        <v>10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119</v>
      </c>
      <c r="D104" s="5" t="s">
        <v>32</v>
      </c>
      <c r="E104" s="20">
        <v>43179</v>
      </c>
      <c r="F104" s="19" t="s">
        <v>264</v>
      </c>
      <c r="G104" s="16">
        <v>3230</v>
      </c>
      <c r="H104" s="17" t="s">
        <v>10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119</v>
      </c>
      <c r="D105" s="21" t="s">
        <v>115</v>
      </c>
      <c r="E105" s="20">
        <v>43179</v>
      </c>
      <c r="F105" s="19" t="s">
        <v>265</v>
      </c>
      <c r="G105" s="16">
        <v>0</v>
      </c>
      <c r="H105" s="17" t="s">
        <v>16</v>
      </c>
    </row>
    <row r="106" spans="1:8" s="10" customFormat="1" ht="14.25" customHeight="1" x14ac:dyDescent="0.2">
      <c r="A106" s="24">
        <v>101</v>
      </c>
      <c r="B106" s="23" t="s">
        <v>6</v>
      </c>
      <c r="C106" s="4" t="s">
        <v>119</v>
      </c>
      <c r="D106" s="21" t="s">
        <v>266</v>
      </c>
      <c r="E106" s="20">
        <v>43179</v>
      </c>
      <c r="F106" s="19" t="s">
        <v>267</v>
      </c>
      <c r="G106" s="16">
        <v>0</v>
      </c>
      <c r="H106" s="17" t="s">
        <v>10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119</v>
      </c>
      <c r="D107" s="5" t="s">
        <v>268</v>
      </c>
      <c r="E107" s="20">
        <v>43179</v>
      </c>
      <c r="F107" s="19" t="s">
        <v>269</v>
      </c>
      <c r="G107" s="16">
        <v>353.31</v>
      </c>
      <c r="H107" s="17" t="s">
        <v>13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119</v>
      </c>
      <c r="D108" s="5" t="s">
        <v>270</v>
      </c>
      <c r="E108" s="20">
        <v>43179</v>
      </c>
      <c r="F108" s="19" t="s">
        <v>271</v>
      </c>
      <c r="G108" s="16">
        <v>0</v>
      </c>
      <c r="H108" s="17" t="s">
        <v>10</v>
      </c>
    </row>
    <row r="109" spans="1:8" s="10" customFormat="1" ht="27.75" customHeight="1" x14ac:dyDescent="0.2">
      <c r="A109" s="24">
        <v>104</v>
      </c>
      <c r="B109" s="23" t="s">
        <v>6</v>
      </c>
      <c r="C109" s="4" t="s">
        <v>119</v>
      </c>
      <c r="D109" s="18" t="s">
        <v>272</v>
      </c>
      <c r="E109" s="20">
        <v>43179</v>
      </c>
      <c r="F109" s="19" t="s">
        <v>273</v>
      </c>
      <c r="G109" s="16">
        <v>1600</v>
      </c>
      <c r="H109" s="17" t="s">
        <v>11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119</v>
      </c>
      <c r="D110" s="21" t="s">
        <v>292</v>
      </c>
      <c r="E110" s="20">
        <v>43214</v>
      </c>
      <c r="F110" s="19" t="s">
        <v>324</v>
      </c>
      <c r="G110" s="16">
        <v>0</v>
      </c>
      <c r="H110" s="17" t="s">
        <v>7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119</v>
      </c>
      <c r="D111" s="21" t="s">
        <v>26</v>
      </c>
      <c r="E111" s="20">
        <v>43179</v>
      </c>
      <c r="F111" s="19" t="s">
        <v>274</v>
      </c>
      <c r="G111" s="16">
        <v>0</v>
      </c>
      <c r="H111" s="17" t="s">
        <v>13</v>
      </c>
    </row>
    <row r="112" spans="1:8" s="10" customFormat="1" ht="14.25" customHeight="1" x14ac:dyDescent="0.2">
      <c r="A112" s="24">
        <v>107</v>
      </c>
      <c r="B112" s="23" t="s">
        <v>6</v>
      </c>
      <c r="C112" s="4" t="s">
        <v>119</v>
      </c>
      <c r="D112" s="21" t="s">
        <v>205</v>
      </c>
      <c r="E112" s="20">
        <v>43179</v>
      </c>
      <c r="F112" s="19" t="s">
        <v>275</v>
      </c>
      <c r="G112" s="16">
        <v>0</v>
      </c>
      <c r="H112" s="17" t="s">
        <v>13</v>
      </c>
    </row>
    <row r="113" spans="1:8" s="10" customFormat="1" ht="14.25" customHeight="1" x14ac:dyDescent="0.2">
      <c r="A113" s="24">
        <v>108</v>
      </c>
      <c r="B113" s="23" t="s">
        <v>6</v>
      </c>
      <c r="C113" s="4" t="s">
        <v>119</v>
      </c>
      <c r="D113" s="5" t="s">
        <v>293</v>
      </c>
      <c r="E113" s="20">
        <v>43214</v>
      </c>
      <c r="F113" s="19" t="s">
        <v>325</v>
      </c>
      <c r="G113" s="16">
        <v>0</v>
      </c>
      <c r="H113" s="17" t="s">
        <v>18</v>
      </c>
    </row>
    <row r="114" spans="1:8" s="10" customFormat="1" ht="14.25" customHeight="1" x14ac:dyDescent="0.2">
      <c r="A114" s="24">
        <v>109</v>
      </c>
      <c r="B114" s="23" t="s">
        <v>6</v>
      </c>
      <c r="C114" s="4" t="s">
        <v>119</v>
      </c>
      <c r="D114" s="5" t="s">
        <v>20</v>
      </c>
      <c r="E114" s="20">
        <v>43193</v>
      </c>
      <c r="F114" s="19" t="s">
        <v>294</v>
      </c>
      <c r="G114" s="16">
        <v>3646.85</v>
      </c>
      <c r="H114" s="17" t="s">
        <v>10</v>
      </c>
    </row>
    <row r="115" spans="1:8" s="10" customFormat="1" ht="14.25" customHeight="1" x14ac:dyDescent="0.2">
      <c r="A115" s="24">
        <v>110</v>
      </c>
      <c r="B115" s="23" t="s">
        <v>6</v>
      </c>
      <c r="C115" s="4" t="s">
        <v>119</v>
      </c>
      <c r="D115" s="5" t="s">
        <v>14</v>
      </c>
      <c r="E115" s="20">
        <v>43193</v>
      </c>
      <c r="F115" s="19" t="s">
        <v>295</v>
      </c>
      <c r="G115" s="16">
        <v>0</v>
      </c>
      <c r="H115" s="17" t="s">
        <v>15</v>
      </c>
    </row>
    <row r="116" spans="1:8" s="10" customFormat="1" ht="14.25" customHeight="1" x14ac:dyDescent="0.2">
      <c r="A116" s="24">
        <v>111</v>
      </c>
      <c r="B116" s="23" t="s">
        <v>6</v>
      </c>
      <c r="C116" s="4" t="s">
        <v>119</v>
      </c>
      <c r="D116" s="5" t="s">
        <v>14</v>
      </c>
      <c r="E116" s="20">
        <v>43214</v>
      </c>
      <c r="F116" s="19" t="s">
        <v>326</v>
      </c>
      <c r="G116" s="16">
        <v>0</v>
      </c>
      <c r="H116" s="17" t="s">
        <v>15</v>
      </c>
    </row>
    <row r="117" spans="1:8" s="10" customFormat="1" ht="14.25" customHeight="1" x14ac:dyDescent="0.2">
      <c r="A117" s="24">
        <v>112</v>
      </c>
      <c r="B117" s="23" t="s">
        <v>6</v>
      </c>
      <c r="C117" s="4" t="s">
        <v>119</v>
      </c>
      <c r="D117" s="5" t="s">
        <v>298</v>
      </c>
      <c r="E117" s="20">
        <v>43214</v>
      </c>
      <c r="F117" s="19" t="s">
        <v>327</v>
      </c>
      <c r="G117" s="16">
        <v>5500</v>
      </c>
      <c r="H117" s="17" t="s">
        <v>16</v>
      </c>
    </row>
    <row r="118" spans="1:8" s="10" customFormat="1" ht="14.25" customHeight="1" x14ac:dyDescent="0.2">
      <c r="A118" s="24">
        <v>113</v>
      </c>
      <c r="B118" s="23" t="s">
        <v>6</v>
      </c>
      <c r="C118" s="4" t="s">
        <v>119</v>
      </c>
      <c r="D118" s="21" t="s">
        <v>115</v>
      </c>
      <c r="E118" s="20">
        <v>43193</v>
      </c>
      <c r="F118" s="19" t="s">
        <v>296</v>
      </c>
      <c r="G118" s="16">
        <v>0</v>
      </c>
      <c r="H118" s="17" t="s">
        <v>16</v>
      </c>
    </row>
    <row r="119" spans="1:8" s="10" customFormat="1" ht="14.25" customHeight="1" x14ac:dyDescent="0.2">
      <c r="A119" s="24">
        <v>114</v>
      </c>
      <c r="B119" s="23" t="s">
        <v>6</v>
      </c>
      <c r="C119" s="4" t="s">
        <v>119</v>
      </c>
      <c r="D119" s="5" t="s">
        <v>299</v>
      </c>
      <c r="E119" s="20">
        <v>43214</v>
      </c>
      <c r="F119" s="19" t="s">
        <v>328</v>
      </c>
      <c r="G119" s="16">
        <v>0</v>
      </c>
      <c r="H119" s="17" t="s">
        <v>13</v>
      </c>
    </row>
    <row r="120" spans="1:8" s="10" customFormat="1" ht="14.25" customHeight="1" x14ac:dyDescent="0.2">
      <c r="A120" s="24">
        <v>115</v>
      </c>
      <c r="B120" s="23" t="s">
        <v>6</v>
      </c>
      <c r="C120" s="4" t="s">
        <v>119</v>
      </c>
      <c r="D120" s="5" t="s">
        <v>300</v>
      </c>
      <c r="E120" s="20">
        <v>43214</v>
      </c>
      <c r="F120" s="19" t="s">
        <v>329</v>
      </c>
      <c r="G120" s="16">
        <v>0</v>
      </c>
      <c r="H120" s="17" t="s">
        <v>13</v>
      </c>
    </row>
    <row r="121" spans="1:8" s="10" customFormat="1" ht="14.25" customHeight="1" x14ac:dyDescent="0.2">
      <c r="A121" s="24">
        <v>116</v>
      </c>
      <c r="B121" s="23" t="s">
        <v>6</v>
      </c>
      <c r="C121" s="4" t="s">
        <v>119</v>
      </c>
      <c r="D121" s="5" t="s">
        <v>301</v>
      </c>
      <c r="E121" s="20">
        <v>43214</v>
      </c>
      <c r="F121" s="19" t="s">
        <v>330</v>
      </c>
      <c r="G121" s="16">
        <v>700</v>
      </c>
      <c r="H121" s="17" t="s">
        <v>10</v>
      </c>
    </row>
    <row r="122" spans="1:8" s="10" customFormat="1" ht="14.25" customHeight="1" x14ac:dyDescent="0.2">
      <c r="A122" s="24">
        <v>117</v>
      </c>
      <c r="B122" s="23" t="s">
        <v>6</v>
      </c>
      <c r="C122" s="4" t="s">
        <v>119</v>
      </c>
      <c r="D122" s="5" t="s">
        <v>33</v>
      </c>
      <c r="E122" s="20">
        <v>43214</v>
      </c>
      <c r="F122" s="19" t="s">
        <v>331</v>
      </c>
      <c r="G122" s="16">
        <v>0</v>
      </c>
      <c r="H122" s="17" t="s">
        <v>18</v>
      </c>
    </row>
    <row r="123" spans="1:8" s="10" customFormat="1" ht="14.25" customHeight="1" x14ac:dyDescent="0.2">
      <c r="A123" s="24">
        <v>118</v>
      </c>
      <c r="B123" s="23" t="s">
        <v>6</v>
      </c>
      <c r="C123" s="4" t="s">
        <v>119</v>
      </c>
      <c r="D123" s="5" t="s">
        <v>302</v>
      </c>
      <c r="E123" s="20">
        <v>43214</v>
      </c>
      <c r="F123" s="19" t="s">
        <v>332</v>
      </c>
      <c r="G123" s="16">
        <v>0</v>
      </c>
      <c r="H123" s="17" t="s">
        <v>18</v>
      </c>
    </row>
    <row r="124" spans="1:8" s="10" customFormat="1" ht="14.25" customHeight="1" x14ac:dyDescent="0.2">
      <c r="A124" s="24">
        <v>119</v>
      </c>
      <c r="B124" s="23" t="s">
        <v>6</v>
      </c>
      <c r="C124" s="4" t="s">
        <v>119</v>
      </c>
      <c r="D124" s="21" t="s">
        <v>303</v>
      </c>
      <c r="E124" s="20">
        <v>43214</v>
      </c>
      <c r="F124" s="19" t="s">
        <v>333</v>
      </c>
      <c r="G124" s="16">
        <v>0</v>
      </c>
      <c r="H124" s="17" t="s">
        <v>9</v>
      </c>
    </row>
    <row r="125" spans="1:8" s="10" customFormat="1" ht="27.75" customHeight="1" x14ac:dyDescent="0.2">
      <c r="A125" s="24">
        <v>120</v>
      </c>
      <c r="B125" s="23" t="s">
        <v>6</v>
      </c>
      <c r="C125" s="4" t="s">
        <v>119</v>
      </c>
      <c r="D125" s="21" t="s">
        <v>308</v>
      </c>
      <c r="E125" s="20">
        <v>43193</v>
      </c>
      <c r="F125" s="19" t="s">
        <v>297</v>
      </c>
      <c r="G125" s="16">
        <v>7824.98</v>
      </c>
      <c r="H125" s="17" t="s">
        <v>111</v>
      </c>
    </row>
    <row r="126" spans="1:8" s="10" customFormat="1" ht="14.25" customHeight="1" x14ac:dyDescent="0.2">
      <c r="A126" s="24">
        <v>121</v>
      </c>
      <c r="B126" s="23" t="s">
        <v>6</v>
      </c>
      <c r="C126" s="4" t="s">
        <v>119</v>
      </c>
      <c r="D126" s="5" t="s">
        <v>20</v>
      </c>
      <c r="E126" s="20">
        <v>43193</v>
      </c>
      <c r="F126" s="19" t="s">
        <v>304</v>
      </c>
      <c r="G126" s="16">
        <v>5895.91</v>
      </c>
      <c r="H126" s="17" t="s">
        <v>10</v>
      </c>
    </row>
    <row r="127" spans="1:8" s="10" customFormat="1" ht="14.25" customHeight="1" x14ac:dyDescent="0.2">
      <c r="A127" s="24">
        <v>122</v>
      </c>
      <c r="B127" s="23" t="s">
        <v>6</v>
      </c>
      <c r="C127" s="4" t="s">
        <v>119</v>
      </c>
      <c r="D127" s="21" t="s">
        <v>26</v>
      </c>
      <c r="E127" s="20">
        <v>43193</v>
      </c>
      <c r="F127" s="19" t="s">
        <v>305</v>
      </c>
      <c r="G127" s="16">
        <v>0</v>
      </c>
      <c r="H127" s="17" t="s">
        <v>13</v>
      </c>
    </row>
    <row r="128" spans="1:8" s="10" customFormat="1" ht="14.25" customHeight="1" x14ac:dyDescent="0.2">
      <c r="A128" s="24">
        <v>123</v>
      </c>
      <c r="B128" s="23" t="s">
        <v>6</v>
      </c>
      <c r="C128" s="4" t="s">
        <v>119</v>
      </c>
      <c r="D128" s="21" t="s">
        <v>205</v>
      </c>
      <c r="E128" s="20">
        <v>43193</v>
      </c>
      <c r="F128" s="19" t="s">
        <v>306</v>
      </c>
      <c r="G128" s="16">
        <v>0</v>
      </c>
      <c r="H128" s="17" t="s">
        <v>13</v>
      </c>
    </row>
    <row r="129" spans="1:8" s="10" customFormat="1" ht="14.25" customHeight="1" x14ac:dyDescent="0.2">
      <c r="A129" s="24">
        <v>124</v>
      </c>
      <c r="B129" s="23" t="s">
        <v>6</v>
      </c>
      <c r="C129" s="4" t="s">
        <v>119</v>
      </c>
      <c r="D129" s="5" t="s">
        <v>307</v>
      </c>
      <c r="E129" s="20">
        <v>43214</v>
      </c>
      <c r="F129" s="19" t="s">
        <v>334</v>
      </c>
      <c r="G129" s="16">
        <v>0</v>
      </c>
      <c r="H129" s="17" t="s">
        <v>18</v>
      </c>
    </row>
    <row r="130" spans="1:8" s="10" customFormat="1" ht="28.5" customHeight="1" x14ac:dyDescent="0.2">
      <c r="A130" s="24">
        <v>125</v>
      </c>
      <c r="B130" s="23" t="s">
        <v>6</v>
      </c>
      <c r="C130" s="4" t="s">
        <v>119</v>
      </c>
      <c r="D130" s="21" t="s">
        <v>309</v>
      </c>
      <c r="E130" s="20">
        <v>43214</v>
      </c>
      <c r="F130" s="19" t="s">
        <v>335</v>
      </c>
      <c r="G130" s="16">
        <v>2852.63</v>
      </c>
      <c r="H130" s="17" t="s">
        <v>13</v>
      </c>
    </row>
    <row r="131" spans="1:8" s="10" customFormat="1" ht="14.25" customHeight="1" x14ac:dyDescent="0.2">
      <c r="A131" s="24">
        <v>126</v>
      </c>
      <c r="B131" s="23" t="s">
        <v>6</v>
      </c>
      <c r="C131" s="4" t="s">
        <v>119</v>
      </c>
      <c r="D131" s="21" t="s">
        <v>29</v>
      </c>
      <c r="E131" s="20">
        <v>43193</v>
      </c>
      <c r="F131" s="19" t="s">
        <v>310</v>
      </c>
      <c r="G131" s="16">
        <v>0</v>
      </c>
      <c r="H131" s="17" t="s">
        <v>13</v>
      </c>
    </row>
    <row r="132" spans="1:8" s="10" customFormat="1" ht="14.25" customHeight="1" x14ac:dyDescent="0.2">
      <c r="A132" s="24">
        <v>127</v>
      </c>
      <c r="B132" s="23" t="s">
        <v>6</v>
      </c>
      <c r="C132" s="4" t="s">
        <v>119</v>
      </c>
      <c r="D132" s="21" t="s">
        <v>29</v>
      </c>
      <c r="E132" s="20">
        <v>43193</v>
      </c>
      <c r="F132" s="19" t="s">
        <v>311</v>
      </c>
      <c r="G132" s="16">
        <v>0</v>
      </c>
      <c r="H132" s="17" t="s">
        <v>13</v>
      </c>
    </row>
    <row r="133" spans="1:8" s="10" customFormat="1" ht="14.25" customHeight="1" x14ac:dyDescent="0.2">
      <c r="A133" s="24">
        <v>128</v>
      </c>
      <c r="B133" s="23" t="s">
        <v>6</v>
      </c>
      <c r="C133" s="4" t="s">
        <v>119</v>
      </c>
      <c r="D133" s="21" t="s">
        <v>312</v>
      </c>
      <c r="E133" s="20">
        <v>43214</v>
      </c>
      <c r="F133" s="19" t="s">
        <v>336</v>
      </c>
      <c r="G133" s="16">
        <v>0</v>
      </c>
      <c r="H133" s="17" t="s">
        <v>7</v>
      </c>
    </row>
    <row r="134" spans="1:8" s="10" customFormat="1" ht="14.25" customHeight="1" x14ac:dyDescent="0.2">
      <c r="A134" s="24">
        <v>129</v>
      </c>
      <c r="B134" s="23" t="s">
        <v>6</v>
      </c>
      <c r="C134" s="4" t="s">
        <v>119</v>
      </c>
      <c r="D134" s="21" t="s">
        <v>36</v>
      </c>
      <c r="E134" s="20">
        <v>43214</v>
      </c>
      <c r="F134" s="19" t="s">
        <v>337</v>
      </c>
      <c r="G134" s="16">
        <v>0</v>
      </c>
      <c r="H134" s="17" t="s">
        <v>10</v>
      </c>
    </row>
    <row r="135" spans="1:8" s="10" customFormat="1" ht="14.25" customHeight="1" x14ac:dyDescent="0.2">
      <c r="A135" s="24">
        <v>130</v>
      </c>
      <c r="B135" s="23" t="s">
        <v>6</v>
      </c>
      <c r="C135" s="4" t="s">
        <v>119</v>
      </c>
      <c r="D135" s="21" t="s">
        <v>313</v>
      </c>
      <c r="E135" s="20">
        <v>43207</v>
      </c>
      <c r="F135" s="19" t="s">
        <v>314</v>
      </c>
      <c r="G135" s="16">
        <v>0</v>
      </c>
      <c r="H135" s="17" t="s">
        <v>7</v>
      </c>
    </row>
    <row r="136" spans="1:8" s="10" customFormat="1" ht="14.25" customHeight="1" x14ac:dyDescent="0.2">
      <c r="A136" s="24">
        <v>131</v>
      </c>
      <c r="B136" s="23" t="s">
        <v>6</v>
      </c>
      <c r="C136" s="4" t="s">
        <v>119</v>
      </c>
      <c r="D136" s="21" t="s">
        <v>26</v>
      </c>
      <c r="E136" s="20">
        <v>43207</v>
      </c>
      <c r="F136" s="19" t="s">
        <v>315</v>
      </c>
      <c r="G136" s="16">
        <v>0</v>
      </c>
      <c r="H136" s="17" t="s">
        <v>13</v>
      </c>
    </row>
    <row r="137" spans="1:8" s="10" customFormat="1" ht="14.25" customHeight="1" x14ac:dyDescent="0.2">
      <c r="A137" s="24">
        <v>132</v>
      </c>
      <c r="B137" s="23" t="s">
        <v>6</v>
      </c>
      <c r="C137" s="4" t="s">
        <v>119</v>
      </c>
      <c r="D137" s="21" t="s">
        <v>205</v>
      </c>
      <c r="E137" s="20">
        <v>43207</v>
      </c>
      <c r="F137" s="19" t="s">
        <v>316</v>
      </c>
      <c r="G137" s="16">
        <v>0</v>
      </c>
      <c r="H137" s="17" t="s">
        <v>13</v>
      </c>
    </row>
    <row r="138" spans="1:8" s="10" customFormat="1" ht="14.25" customHeight="1" x14ac:dyDescent="0.2">
      <c r="A138" s="24">
        <v>133</v>
      </c>
      <c r="B138" s="23" t="s">
        <v>6</v>
      </c>
      <c r="C138" s="4" t="s">
        <v>119</v>
      </c>
      <c r="D138" s="5" t="s">
        <v>20</v>
      </c>
      <c r="E138" s="20">
        <v>43207</v>
      </c>
      <c r="F138" s="19" t="s">
        <v>317</v>
      </c>
      <c r="G138" s="16">
        <v>47948.07</v>
      </c>
      <c r="H138" s="17" t="s">
        <v>10</v>
      </c>
    </row>
    <row r="139" spans="1:8" s="10" customFormat="1" ht="14.25" customHeight="1" x14ac:dyDescent="0.2">
      <c r="A139" s="24">
        <v>134</v>
      </c>
      <c r="B139" s="23" t="s">
        <v>6</v>
      </c>
      <c r="C139" s="4" t="s">
        <v>119</v>
      </c>
      <c r="D139" s="5" t="s">
        <v>20</v>
      </c>
      <c r="E139" s="20">
        <v>43207</v>
      </c>
      <c r="F139" s="19" t="s">
        <v>318</v>
      </c>
      <c r="G139" s="16">
        <v>1689.55</v>
      </c>
      <c r="H139" s="17" t="s">
        <v>10</v>
      </c>
    </row>
    <row r="140" spans="1:8" s="10" customFormat="1" ht="14.25" customHeight="1" x14ac:dyDescent="0.2">
      <c r="A140" s="24">
        <v>135</v>
      </c>
      <c r="B140" s="23" t="s">
        <v>6</v>
      </c>
      <c r="C140" s="4" t="s">
        <v>119</v>
      </c>
      <c r="D140" s="21" t="s">
        <v>319</v>
      </c>
      <c r="E140" s="20">
        <v>43214</v>
      </c>
      <c r="F140" s="19" t="s">
        <v>338</v>
      </c>
      <c r="G140" s="16">
        <v>171149</v>
      </c>
      <c r="H140" s="17" t="s">
        <v>111</v>
      </c>
    </row>
    <row r="141" spans="1:8" s="10" customFormat="1" ht="14.25" customHeight="1" x14ac:dyDescent="0.2">
      <c r="A141" s="24">
        <v>136</v>
      </c>
      <c r="B141" s="23" t="s">
        <v>6</v>
      </c>
      <c r="C141" s="4" t="s">
        <v>119</v>
      </c>
      <c r="D141" s="21" t="s">
        <v>115</v>
      </c>
      <c r="E141" s="20">
        <v>43207</v>
      </c>
      <c r="F141" s="19" t="s">
        <v>320</v>
      </c>
      <c r="G141" s="16">
        <v>0</v>
      </c>
      <c r="H141" s="17" t="s">
        <v>16</v>
      </c>
    </row>
    <row r="142" spans="1:8" s="10" customFormat="1" ht="14.25" customHeight="1" x14ac:dyDescent="0.2">
      <c r="A142" s="24">
        <v>137</v>
      </c>
      <c r="B142" s="23" t="s">
        <v>6</v>
      </c>
      <c r="C142" s="4" t="s">
        <v>119</v>
      </c>
      <c r="D142" s="21" t="s">
        <v>114</v>
      </c>
      <c r="E142" s="20">
        <v>43207</v>
      </c>
      <c r="F142" s="19" t="s">
        <v>321</v>
      </c>
      <c r="G142" s="16">
        <v>0</v>
      </c>
      <c r="H142" s="17" t="s">
        <v>17</v>
      </c>
    </row>
    <row r="143" spans="1:8" s="10" customFormat="1" ht="14.25" customHeight="1" thickBot="1" x14ac:dyDescent="0.25">
      <c r="A143" s="24">
        <v>138</v>
      </c>
      <c r="B143" s="23" t="s">
        <v>6</v>
      </c>
      <c r="C143" s="4" t="s">
        <v>119</v>
      </c>
      <c r="D143" s="21" t="s">
        <v>24</v>
      </c>
      <c r="E143" s="20">
        <v>43207</v>
      </c>
      <c r="F143" s="19" t="s">
        <v>322</v>
      </c>
      <c r="G143" s="16">
        <v>0</v>
      </c>
      <c r="H143" s="17" t="s">
        <v>13</v>
      </c>
    </row>
    <row r="144" spans="1:8" ht="21.75" customHeight="1" thickBot="1" x14ac:dyDescent="0.3">
      <c r="A144" s="156" t="s">
        <v>120</v>
      </c>
      <c r="B144" s="157"/>
      <c r="C144" s="157"/>
      <c r="D144" s="157"/>
      <c r="E144" s="158"/>
      <c r="F144" s="159">
        <f>SUM(G6:G143)</f>
        <v>7409607.6100000003</v>
      </c>
      <c r="G144" s="159"/>
      <c r="H144" s="26" t="s">
        <v>39</v>
      </c>
    </row>
    <row r="145" spans="1:8" ht="21.75" customHeight="1" x14ac:dyDescent="0.25">
      <c r="A145" s="109"/>
      <c r="B145" s="109"/>
      <c r="C145" s="109"/>
      <c r="D145" s="109"/>
      <c r="E145" s="109"/>
      <c r="F145" s="110"/>
      <c r="G145" s="110"/>
      <c r="H145" s="111"/>
    </row>
    <row r="146" spans="1:8" ht="21.75" customHeight="1" x14ac:dyDescent="0.25">
      <c r="A146" s="109"/>
      <c r="B146" s="109"/>
      <c r="C146" s="109"/>
      <c r="D146" s="109"/>
      <c r="E146" s="109"/>
      <c r="F146" s="110"/>
      <c r="G146" s="110"/>
      <c r="H146" s="111"/>
    </row>
    <row r="147" spans="1:8" x14ac:dyDescent="0.25">
      <c r="H147" s="27"/>
    </row>
    <row r="148" spans="1:8" x14ac:dyDescent="0.25">
      <c r="G148" s="27"/>
    </row>
    <row r="149" spans="1:8" x14ac:dyDescent="0.25">
      <c r="F149" s="27"/>
      <c r="G149" s="27"/>
    </row>
    <row r="150" spans="1:8" x14ac:dyDescent="0.25">
      <c r="D150" s="27"/>
      <c r="F150" s="27"/>
      <c r="G150" s="27"/>
    </row>
    <row r="151" spans="1:8" x14ac:dyDescent="0.25">
      <c r="G151" s="27"/>
    </row>
    <row r="153" spans="1:8" x14ac:dyDescent="0.25">
      <c r="H153" s="27"/>
    </row>
    <row r="164" spans="7:7" x14ac:dyDescent="0.25">
      <c r="G164" s="27"/>
    </row>
  </sheetData>
  <mergeCells count="10">
    <mergeCell ref="A144:E144"/>
    <mergeCell ref="F144:G144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2018-04-25T10:46:10Z</cp:lastPrinted>
  <dcterms:created xsi:type="dcterms:W3CDTF">2017-02-28T13:52:48Z</dcterms:created>
  <dcterms:modified xsi:type="dcterms:W3CDTF">2018-05-15T13:14:15Z</dcterms:modified>
</cp:coreProperties>
</file>