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ZK_Anonymizace\2018\ZK_6_26_06_2018\PO\BOD_010_USN_220\"/>
    </mc:Choice>
  </mc:AlternateContent>
  <bookViews>
    <workbookView xWindow="-15" yWindow="-15" windowWidth="18465" windowHeight="7785" tabRatio="884"/>
  </bookViews>
  <sheets>
    <sheet name="2018_1_2 Podpor_a_zasobnik_ABCD" sheetId="33" r:id="rId1"/>
    <sheet name="2017_1_2 Stornovane" sheetId="25" state="hidden" r:id="rId2"/>
    <sheet name="VYŘAZENO" sheetId="31" r:id="rId3"/>
  </sheets>
  <definedNames>
    <definedName name="_xlnm.Print_Titles" localSheetId="1">'2017_1_2 Stornovane'!$1:$2</definedName>
    <definedName name="_xlnm.Print_Titles" localSheetId="0">'2018_1_2 Podpor_a_zasobnik_ABCD'!$1:$2</definedName>
    <definedName name="_xlnm.Print_Area" localSheetId="2">VYŘAZENO!$A$1:$M$9</definedName>
  </definedNames>
  <calcPr calcId="162913"/>
</workbook>
</file>

<file path=xl/calcChain.xml><?xml version="1.0" encoding="utf-8"?>
<calcChain xmlns="http://schemas.openxmlformats.org/spreadsheetml/2006/main">
  <c r="K123" i="33" l="1"/>
  <c r="AF99" i="33" l="1"/>
  <c r="AE99" i="33"/>
  <c r="AB99" i="33"/>
  <c r="Z99" i="33"/>
  <c r="X99" i="33"/>
  <c r="AG99" i="33" s="1"/>
  <c r="V99" i="33"/>
  <c r="T99" i="33"/>
  <c r="R99" i="33"/>
  <c r="O99" i="33"/>
  <c r="L99" i="33"/>
  <c r="M99" i="33" s="1"/>
  <c r="AF98" i="33"/>
  <c r="AE98" i="33"/>
  <c r="AB98" i="33"/>
  <c r="Z98" i="33"/>
  <c r="X98" i="33"/>
  <c r="AG98" i="33" s="1"/>
  <c r="V98" i="33"/>
  <c r="T98" i="33"/>
  <c r="R98" i="33"/>
  <c r="O98" i="33"/>
  <c r="L98" i="33"/>
  <c r="M98" i="33" s="1"/>
  <c r="AF97" i="33"/>
  <c r="AE97" i="33"/>
  <c r="AB97" i="33"/>
  <c r="Z97" i="33"/>
  <c r="X97" i="33"/>
  <c r="AG97" i="33" s="1"/>
  <c r="V97" i="33"/>
  <c r="T97" i="33"/>
  <c r="R97" i="33"/>
  <c r="O97" i="33"/>
  <c r="L97" i="33"/>
  <c r="M97" i="33" s="1"/>
  <c r="J99" i="33" l="1"/>
  <c r="J98" i="33"/>
  <c r="J97" i="33"/>
  <c r="L7" i="31"/>
  <c r="I7" i="31"/>
  <c r="J7" i="31" s="1"/>
  <c r="L6" i="31"/>
  <c r="I6" i="31"/>
  <c r="J6" i="31" s="1"/>
  <c r="G7" i="31" l="1"/>
  <c r="G6" i="31"/>
  <c r="AF14" i="25"/>
  <c r="AE14" i="25"/>
  <c r="AB14" i="25"/>
  <c r="Z14" i="25"/>
  <c r="X14" i="25"/>
  <c r="AG14" i="25" s="1"/>
  <c r="V14" i="25"/>
  <c r="T14" i="25"/>
  <c r="R14" i="25"/>
  <c r="O14" i="25"/>
  <c r="L14" i="25"/>
  <c r="M14" i="25" s="1"/>
  <c r="AF13" i="25"/>
  <c r="AE13" i="25"/>
  <c r="AB13" i="25"/>
  <c r="Z13" i="25"/>
  <c r="X13" i="25"/>
  <c r="AG13" i="25" s="1"/>
  <c r="V13" i="25"/>
  <c r="T13" i="25"/>
  <c r="R13" i="25"/>
  <c r="O13" i="25"/>
  <c r="L13" i="25"/>
  <c r="M13" i="25" s="1"/>
  <c r="AF12" i="25"/>
  <c r="AE12" i="25"/>
  <c r="AB12" i="25"/>
  <c r="Z12" i="25"/>
  <c r="X12" i="25"/>
  <c r="AG12" i="25" s="1"/>
  <c r="V12" i="25"/>
  <c r="T12" i="25"/>
  <c r="R12" i="25"/>
  <c r="O12" i="25"/>
  <c r="L12" i="25"/>
  <c r="M12" i="25" s="1"/>
  <c r="J13" i="25" l="1"/>
  <c r="J12" i="25"/>
  <c r="J14" i="25"/>
  <c r="AF18" i="33" l="1"/>
  <c r="AF38" i="33"/>
  <c r="AF71" i="33"/>
  <c r="AF31" i="33"/>
  <c r="AF3" i="33"/>
  <c r="AF13" i="33"/>
  <c r="AF59" i="33"/>
  <c r="AF72" i="33"/>
  <c r="AF62" i="33"/>
  <c r="AF109" i="33"/>
  <c r="AF73" i="33"/>
  <c r="AF35" i="33"/>
  <c r="AF23" i="33"/>
  <c r="AF47" i="33"/>
  <c r="AF117" i="33"/>
  <c r="AF53" i="33"/>
  <c r="AF24" i="33"/>
  <c r="AF93" i="33"/>
  <c r="AF49" i="33"/>
  <c r="AF22" i="33"/>
  <c r="AF56" i="33"/>
  <c r="AF57" i="33"/>
  <c r="AF89" i="33"/>
  <c r="AF25" i="33"/>
  <c r="AF85" i="33"/>
  <c r="AF40" i="33"/>
  <c r="AF70" i="33"/>
  <c r="AF58" i="33"/>
  <c r="AF74" i="33"/>
  <c r="AF60" i="33"/>
  <c r="AF10" i="33"/>
  <c r="AF50" i="33"/>
  <c r="AF33" i="33"/>
  <c r="AF96" i="33"/>
  <c r="AF28" i="33"/>
  <c r="AF44" i="33"/>
  <c r="AF78" i="33"/>
  <c r="AF4" i="33"/>
  <c r="AF105" i="33"/>
  <c r="AF39" i="33"/>
  <c r="AF41" i="33"/>
  <c r="AF77" i="33"/>
  <c r="AF5" i="33"/>
  <c r="AF12" i="33"/>
  <c r="AF51" i="33"/>
  <c r="AF112" i="33"/>
  <c r="AF108" i="33"/>
  <c r="AF95" i="33"/>
  <c r="AF52" i="33"/>
  <c r="AF86" i="33"/>
  <c r="AF92" i="33"/>
  <c r="AF7" i="33"/>
  <c r="AF81" i="33"/>
  <c r="AF54" i="33"/>
  <c r="AF19" i="33"/>
  <c r="AF118" i="33"/>
  <c r="AF111" i="33"/>
  <c r="AF106" i="33"/>
  <c r="AF104" i="33"/>
  <c r="AF69" i="33"/>
  <c r="AF90" i="33"/>
  <c r="AF65" i="33"/>
  <c r="AF115" i="33"/>
  <c r="AF116" i="33"/>
  <c r="AF61" i="33"/>
  <c r="AF11" i="33"/>
  <c r="AF82" i="33"/>
  <c r="AF48" i="33"/>
  <c r="AF26" i="33"/>
  <c r="AF119" i="33"/>
  <c r="AF94" i="33"/>
  <c r="AF29" i="33"/>
  <c r="AF87" i="33"/>
  <c r="AF113" i="33"/>
  <c r="AF14" i="33"/>
  <c r="AF36" i="33"/>
  <c r="AF37" i="33"/>
  <c r="AF43" i="33"/>
  <c r="AF63" i="33"/>
  <c r="AF88" i="33"/>
  <c r="AF66" i="33"/>
  <c r="AF67" i="33"/>
  <c r="AF30" i="33"/>
  <c r="AF17" i="33"/>
  <c r="AF15" i="33"/>
  <c r="AF6" i="33"/>
  <c r="AF16" i="33"/>
  <c r="AF68" i="33"/>
  <c r="AF8" i="33"/>
  <c r="AF121" i="33"/>
  <c r="AF42" i="33"/>
  <c r="AF110" i="33"/>
  <c r="AF107" i="33"/>
  <c r="AF84" i="33"/>
  <c r="AF75" i="33"/>
  <c r="AF80" i="33"/>
  <c r="AF83" i="33"/>
  <c r="AF32" i="33"/>
  <c r="AF27" i="33"/>
  <c r="AF64" i="33"/>
  <c r="AF76" i="33"/>
  <c r="AF79" i="33"/>
  <c r="AF45" i="33"/>
  <c r="AF46" i="33"/>
  <c r="AF20" i="33"/>
  <c r="AF55" i="33"/>
  <c r="AF21" i="33"/>
  <c r="AF120" i="33"/>
  <c r="AF34" i="33"/>
  <c r="AF9" i="33"/>
  <c r="AF114" i="33"/>
  <c r="AE18" i="33"/>
  <c r="AE38" i="33"/>
  <c r="AE71" i="33"/>
  <c r="AE31" i="33"/>
  <c r="AE3" i="33"/>
  <c r="AE13" i="33"/>
  <c r="AE59" i="33"/>
  <c r="AE72" i="33"/>
  <c r="AE62" i="33"/>
  <c r="AE109" i="33"/>
  <c r="AE73" i="33"/>
  <c r="AE35" i="33"/>
  <c r="AE23" i="33"/>
  <c r="AE47" i="33"/>
  <c r="AE117" i="33"/>
  <c r="AE53" i="33"/>
  <c r="AE24" i="33"/>
  <c r="AE93" i="33"/>
  <c r="AE49" i="33"/>
  <c r="AE22" i="33"/>
  <c r="AE56" i="33"/>
  <c r="AE57" i="33"/>
  <c r="AE89" i="33"/>
  <c r="AE25" i="33"/>
  <c r="AE85" i="33"/>
  <c r="AE40" i="33"/>
  <c r="AE70" i="33"/>
  <c r="AE58" i="33"/>
  <c r="AE74" i="33"/>
  <c r="AE60" i="33"/>
  <c r="AE10" i="33"/>
  <c r="AE50" i="33"/>
  <c r="AE33" i="33"/>
  <c r="AE96" i="33"/>
  <c r="AE28" i="33"/>
  <c r="AE44" i="33"/>
  <c r="AE78" i="33"/>
  <c r="AE4" i="33"/>
  <c r="AE105" i="33"/>
  <c r="AE39" i="33"/>
  <c r="AE41" i="33"/>
  <c r="AE77" i="33"/>
  <c r="AE5" i="33"/>
  <c r="AE12" i="33"/>
  <c r="AE51" i="33"/>
  <c r="AE112" i="33"/>
  <c r="AE108" i="33"/>
  <c r="AE95" i="33"/>
  <c r="AE52" i="33"/>
  <c r="AE86" i="33"/>
  <c r="AE92" i="33"/>
  <c r="AE7" i="33"/>
  <c r="AE81" i="33"/>
  <c r="AE54" i="33"/>
  <c r="AE19" i="33"/>
  <c r="AE118" i="33"/>
  <c r="AE111" i="33"/>
  <c r="AE106" i="33"/>
  <c r="AE104" i="33"/>
  <c r="AE69" i="33"/>
  <c r="AE90" i="33"/>
  <c r="AE65" i="33"/>
  <c r="AE115" i="33"/>
  <c r="AE116" i="33"/>
  <c r="AE61" i="33"/>
  <c r="AE11" i="33"/>
  <c r="AE82" i="33"/>
  <c r="AE48" i="33"/>
  <c r="AE26" i="33"/>
  <c r="AE119" i="33"/>
  <c r="AE94" i="33"/>
  <c r="AE29" i="33"/>
  <c r="AE87" i="33"/>
  <c r="AE113" i="33"/>
  <c r="AE14" i="33"/>
  <c r="AE36" i="33"/>
  <c r="AE37" i="33"/>
  <c r="AE43" i="33"/>
  <c r="AE63" i="33"/>
  <c r="AE88" i="33"/>
  <c r="AE66" i="33"/>
  <c r="AE67" i="33"/>
  <c r="AE30" i="33"/>
  <c r="AE17" i="33"/>
  <c r="AE15" i="33"/>
  <c r="AE6" i="33"/>
  <c r="AE16" i="33"/>
  <c r="AE68" i="33"/>
  <c r="AE8" i="33"/>
  <c r="AE121" i="33"/>
  <c r="AE42" i="33"/>
  <c r="AE110" i="33"/>
  <c r="AE107" i="33"/>
  <c r="AE84" i="33"/>
  <c r="AE75" i="33"/>
  <c r="AE80" i="33"/>
  <c r="AE83" i="33"/>
  <c r="AE32" i="33"/>
  <c r="AE27" i="33"/>
  <c r="AE64" i="33"/>
  <c r="AE76" i="33"/>
  <c r="AE79" i="33"/>
  <c r="AE45" i="33"/>
  <c r="AE46" i="33"/>
  <c r="AE20" i="33"/>
  <c r="AE55" i="33"/>
  <c r="AE21" i="33"/>
  <c r="AE120" i="33"/>
  <c r="AE34" i="33"/>
  <c r="AE9" i="33"/>
  <c r="AE114" i="33"/>
  <c r="AB48" i="33"/>
  <c r="AB26" i="33"/>
  <c r="AB119" i="33"/>
  <c r="AB94" i="33"/>
  <c r="AB29" i="33"/>
  <c r="AB87" i="33"/>
  <c r="AB113" i="33"/>
  <c r="AB14" i="33"/>
  <c r="AB36" i="33"/>
  <c r="AB37" i="33"/>
  <c r="AB43" i="33"/>
  <c r="AB63" i="33"/>
  <c r="AB88" i="33"/>
  <c r="AB66" i="33"/>
  <c r="AB67" i="33"/>
  <c r="AB30" i="33"/>
  <c r="AB17" i="33"/>
  <c r="AB15" i="33"/>
  <c r="AB6" i="33"/>
  <c r="AB16" i="33"/>
  <c r="AB68" i="33"/>
  <c r="AB8" i="33"/>
  <c r="AB121" i="33"/>
  <c r="AB42" i="33"/>
  <c r="AB110" i="33"/>
  <c r="AB107" i="33"/>
  <c r="AB84" i="33"/>
  <c r="AB75" i="33"/>
  <c r="AB80" i="33"/>
  <c r="AB83" i="33"/>
  <c r="AB32" i="33"/>
  <c r="AB27" i="33"/>
  <c r="AB64" i="33"/>
  <c r="AB76" i="33"/>
  <c r="AB79" i="33"/>
  <c r="AB45" i="33"/>
  <c r="AB46" i="33"/>
  <c r="AB20" i="33"/>
  <c r="AB55" i="33"/>
  <c r="AB21" i="33"/>
  <c r="AB120" i="33"/>
  <c r="AB34" i="33"/>
  <c r="AB9" i="33"/>
  <c r="AB114" i="33"/>
  <c r="Z48" i="33"/>
  <c r="Z26" i="33"/>
  <c r="Z119" i="33"/>
  <c r="Z94" i="33"/>
  <c r="Z29" i="33"/>
  <c r="Z87" i="33"/>
  <c r="Z113" i="33"/>
  <c r="Z14" i="33"/>
  <c r="Z36" i="33"/>
  <c r="Z37" i="33"/>
  <c r="Z43" i="33"/>
  <c r="Z63" i="33"/>
  <c r="Z88" i="33"/>
  <c r="Z66" i="33"/>
  <c r="Z67" i="33"/>
  <c r="Z30" i="33"/>
  <c r="Z17" i="33"/>
  <c r="Z15" i="33"/>
  <c r="Z6" i="33"/>
  <c r="Z16" i="33"/>
  <c r="Z68" i="33"/>
  <c r="Z8" i="33"/>
  <c r="Z121" i="33"/>
  <c r="Z42" i="33"/>
  <c r="Z110" i="33"/>
  <c r="Z107" i="33"/>
  <c r="Z84" i="33"/>
  <c r="Z75" i="33"/>
  <c r="Z80" i="33"/>
  <c r="Z83" i="33"/>
  <c r="Z32" i="33"/>
  <c r="Z27" i="33"/>
  <c r="Z64" i="33"/>
  <c r="Z76" i="33"/>
  <c r="Z79" i="33"/>
  <c r="Z45" i="33"/>
  <c r="Z46" i="33"/>
  <c r="Z20" i="33"/>
  <c r="Z55" i="33"/>
  <c r="Z21" i="33"/>
  <c r="Z120" i="33"/>
  <c r="Z34" i="33"/>
  <c r="Z9" i="33"/>
  <c r="Z114" i="33"/>
  <c r="X48" i="33"/>
  <c r="X26" i="33"/>
  <c r="X119" i="33"/>
  <c r="X94" i="33"/>
  <c r="X29" i="33"/>
  <c r="X87" i="33"/>
  <c r="X113" i="33"/>
  <c r="X14" i="33"/>
  <c r="X36" i="33"/>
  <c r="X37" i="33"/>
  <c r="X43" i="33"/>
  <c r="AG43" i="33" s="1"/>
  <c r="X63" i="33"/>
  <c r="X88" i="33"/>
  <c r="X66" i="33"/>
  <c r="X67" i="33"/>
  <c r="AG67" i="33" s="1"/>
  <c r="X30" i="33"/>
  <c r="X17" i="33"/>
  <c r="X15" i="33"/>
  <c r="X6" i="33"/>
  <c r="AG6" i="33" s="1"/>
  <c r="X16" i="33"/>
  <c r="X68" i="33"/>
  <c r="X8" i="33"/>
  <c r="X121" i="33"/>
  <c r="AG121" i="33" s="1"/>
  <c r="X42" i="33"/>
  <c r="X110" i="33"/>
  <c r="X107" i="33"/>
  <c r="X84" i="33"/>
  <c r="AG84" i="33" s="1"/>
  <c r="X75" i="33"/>
  <c r="X80" i="33"/>
  <c r="X83" i="33"/>
  <c r="X32" i="33"/>
  <c r="AG32" i="33" s="1"/>
  <c r="X27" i="33"/>
  <c r="X64" i="33"/>
  <c r="X76" i="33"/>
  <c r="X79" i="33"/>
  <c r="AG79" i="33" s="1"/>
  <c r="X45" i="33"/>
  <c r="X46" i="33"/>
  <c r="X20" i="33"/>
  <c r="X55" i="33"/>
  <c r="AG55" i="33" s="1"/>
  <c r="X21" i="33"/>
  <c r="X120" i="33"/>
  <c r="X34" i="33"/>
  <c r="X9" i="33"/>
  <c r="AG9" i="33" s="1"/>
  <c r="X114" i="33"/>
  <c r="V48" i="33"/>
  <c r="V26" i="33"/>
  <c r="V119" i="33"/>
  <c r="V94" i="33"/>
  <c r="V29" i="33"/>
  <c r="V87" i="33"/>
  <c r="V113" i="33"/>
  <c r="V14" i="33"/>
  <c r="V36" i="33"/>
  <c r="V37" i="33"/>
  <c r="V43" i="33"/>
  <c r="V63" i="33"/>
  <c r="V88" i="33"/>
  <c r="V66" i="33"/>
  <c r="V67" i="33"/>
  <c r="V30" i="33"/>
  <c r="V17" i="33"/>
  <c r="V15" i="33"/>
  <c r="V6" i="33"/>
  <c r="V16" i="33"/>
  <c r="V68" i="33"/>
  <c r="V8" i="33"/>
  <c r="V121" i="33"/>
  <c r="V42" i="33"/>
  <c r="V110" i="33"/>
  <c r="V107" i="33"/>
  <c r="V84" i="33"/>
  <c r="V75" i="33"/>
  <c r="V80" i="33"/>
  <c r="V83" i="33"/>
  <c r="V32" i="33"/>
  <c r="V27" i="33"/>
  <c r="V64" i="33"/>
  <c r="V76" i="33"/>
  <c r="V79" i="33"/>
  <c r="V45" i="33"/>
  <c r="V46" i="33"/>
  <c r="V20" i="33"/>
  <c r="V55" i="33"/>
  <c r="V21" i="33"/>
  <c r="V120" i="33"/>
  <c r="V34" i="33"/>
  <c r="V9" i="33"/>
  <c r="V114" i="33"/>
  <c r="T48" i="33"/>
  <c r="T26" i="33"/>
  <c r="T119" i="33"/>
  <c r="T94" i="33"/>
  <c r="T29" i="33"/>
  <c r="T87" i="33"/>
  <c r="T113" i="33"/>
  <c r="T14" i="33"/>
  <c r="T36" i="33"/>
  <c r="T37" i="33"/>
  <c r="T43" i="33"/>
  <c r="T63" i="33"/>
  <c r="T88" i="33"/>
  <c r="T66" i="33"/>
  <c r="T67" i="33"/>
  <c r="T30" i="33"/>
  <c r="T17" i="33"/>
  <c r="T15" i="33"/>
  <c r="T6" i="33"/>
  <c r="T16" i="33"/>
  <c r="T68" i="33"/>
  <c r="T8" i="33"/>
  <c r="T121" i="33"/>
  <c r="T42" i="33"/>
  <c r="T110" i="33"/>
  <c r="T107" i="33"/>
  <c r="T84" i="33"/>
  <c r="T75" i="33"/>
  <c r="T80" i="33"/>
  <c r="T83" i="33"/>
  <c r="T32" i="33"/>
  <c r="T27" i="33"/>
  <c r="T64" i="33"/>
  <c r="T76" i="33"/>
  <c r="T79" i="33"/>
  <c r="T45" i="33"/>
  <c r="T46" i="33"/>
  <c r="T20" i="33"/>
  <c r="T55" i="33"/>
  <c r="T21" i="33"/>
  <c r="T120" i="33"/>
  <c r="T34" i="33"/>
  <c r="T9" i="33"/>
  <c r="T114" i="33"/>
  <c r="R48" i="33"/>
  <c r="R26" i="33"/>
  <c r="R119" i="33"/>
  <c r="R94" i="33"/>
  <c r="R29" i="33"/>
  <c r="R87" i="33"/>
  <c r="R113" i="33"/>
  <c r="R14" i="33"/>
  <c r="R36" i="33"/>
  <c r="R37" i="33"/>
  <c r="R43" i="33"/>
  <c r="R63" i="33"/>
  <c r="R88" i="33"/>
  <c r="R66" i="33"/>
  <c r="R67" i="33"/>
  <c r="R30" i="33"/>
  <c r="R17" i="33"/>
  <c r="R15" i="33"/>
  <c r="R6" i="33"/>
  <c r="R16" i="33"/>
  <c r="R68" i="33"/>
  <c r="R8" i="33"/>
  <c r="R121" i="33"/>
  <c r="R42" i="33"/>
  <c r="R110" i="33"/>
  <c r="R107" i="33"/>
  <c r="R84" i="33"/>
  <c r="R75" i="33"/>
  <c r="R80" i="33"/>
  <c r="R83" i="33"/>
  <c r="R32" i="33"/>
  <c r="R27" i="33"/>
  <c r="R64" i="33"/>
  <c r="R76" i="33"/>
  <c r="R79" i="33"/>
  <c r="R45" i="33"/>
  <c r="R46" i="33"/>
  <c r="R20" i="33"/>
  <c r="R55" i="33"/>
  <c r="R21" i="33"/>
  <c r="R120" i="33"/>
  <c r="R34" i="33"/>
  <c r="R9" i="33"/>
  <c r="R114" i="33"/>
  <c r="O18" i="33"/>
  <c r="O38" i="33"/>
  <c r="O71" i="33"/>
  <c r="O31" i="33"/>
  <c r="O3" i="33"/>
  <c r="O13" i="33"/>
  <c r="O59" i="33"/>
  <c r="O72" i="33"/>
  <c r="O62" i="33"/>
  <c r="O109" i="33"/>
  <c r="O73" i="33"/>
  <c r="O35" i="33"/>
  <c r="O23" i="33"/>
  <c r="O47" i="33"/>
  <c r="O117" i="33"/>
  <c r="O53" i="33"/>
  <c r="O24" i="33"/>
  <c r="O93" i="33"/>
  <c r="O49" i="33"/>
  <c r="O22" i="33"/>
  <c r="O56" i="33"/>
  <c r="O57" i="33"/>
  <c r="O89" i="33"/>
  <c r="O25" i="33"/>
  <c r="O85" i="33"/>
  <c r="O40" i="33"/>
  <c r="O70" i="33"/>
  <c r="O58" i="33"/>
  <c r="O74" i="33"/>
  <c r="O60" i="33"/>
  <c r="O10" i="33"/>
  <c r="O50" i="33"/>
  <c r="O33" i="33"/>
  <c r="O96" i="33"/>
  <c r="O28" i="33"/>
  <c r="O44" i="33"/>
  <c r="O78" i="33"/>
  <c r="O4" i="33"/>
  <c r="O105" i="33"/>
  <c r="O39" i="33"/>
  <c r="O41" i="33"/>
  <c r="O77" i="33"/>
  <c r="O5" i="33"/>
  <c r="O12" i="33"/>
  <c r="O51" i="33"/>
  <c r="O112" i="33"/>
  <c r="O108" i="33"/>
  <c r="O95" i="33"/>
  <c r="O52" i="33"/>
  <c r="O86" i="33"/>
  <c r="O92" i="33"/>
  <c r="O7" i="33"/>
  <c r="O81" i="33"/>
  <c r="O54" i="33"/>
  <c r="O19" i="33"/>
  <c r="O118" i="33"/>
  <c r="O111" i="33"/>
  <c r="O106" i="33"/>
  <c r="O104" i="33"/>
  <c r="O69" i="33"/>
  <c r="O90" i="33"/>
  <c r="O65" i="33"/>
  <c r="O115" i="33"/>
  <c r="O116" i="33"/>
  <c r="O61" i="33"/>
  <c r="O11" i="33"/>
  <c r="O82" i="33"/>
  <c r="O48" i="33"/>
  <c r="O26" i="33"/>
  <c r="O119" i="33"/>
  <c r="O94" i="33"/>
  <c r="O29" i="33"/>
  <c r="O87" i="33"/>
  <c r="O113" i="33"/>
  <c r="O14" i="33"/>
  <c r="O36" i="33"/>
  <c r="O37" i="33"/>
  <c r="O43" i="33"/>
  <c r="O63" i="33"/>
  <c r="O88" i="33"/>
  <c r="O66" i="33"/>
  <c r="O67" i="33"/>
  <c r="O30" i="33"/>
  <c r="O17" i="33"/>
  <c r="O15" i="33"/>
  <c r="O6" i="33"/>
  <c r="O16" i="33"/>
  <c r="O68" i="33"/>
  <c r="O8" i="33"/>
  <c r="O121" i="33"/>
  <c r="O42" i="33"/>
  <c r="O110" i="33"/>
  <c r="O107" i="33"/>
  <c r="O84" i="33"/>
  <c r="O75" i="33"/>
  <c r="O80" i="33"/>
  <c r="O83" i="33"/>
  <c r="O32" i="33"/>
  <c r="O27" i="33"/>
  <c r="O64" i="33"/>
  <c r="O76" i="33"/>
  <c r="O79" i="33"/>
  <c r="O45" i="33"/>
  <c r="O46" i="33"/>
  <c r="O20" i="33"/>
  <c r="O55" i="33"/>
  <c r="O21" i="33"/>
  <c r="O120" i="33"/>
  <c r="O34" i="33"/>
  <c r="O9" i="33"/>
  <c r="O114" i="33"/>
  <c r="L48" i="33"/>
  <c r="L26" i="33"/>
  <c r="L119" i="33"/>
  <c r="L94" i="33"/>
  <c r="L29" i="33"/>
  <c r="L87" i="33"/>
  <c r="L113" i="33"/>
  <c r="L14" i="33"/>
  <c r="L36" i="33"/>
  <c r="L37" i="33"/>
  <c r="L43" i="33"/>
  <c r="L63" i="33"/>
  <c r="L88" i="33"/>
  <c r="M88" i="33" s="1"/>
  <c r="L66" i="33"/>
  <c r="L67" i="33"/>
  <c r="L30" i="33"/>
  <c r="L17" i="33"/>
  <c r="L15" i="33"/>
  <c r="M15" i="33" s="1"/>
  <c r="L6" i="33"/>
  <c r="M6" i="33" s="1"/>
  <c r="L16" i="33"/>
  <c r="M16" i="33" s="1"/>
  <c r="L68" i="33"/>
  <c r="M68" i="33" s="1"/>
  <c r="L8" i="33"/>
  <c r="L121" i="33"/>
  <c r="L42" i="33"/>
  <c r="M42" i="33" s="1"/>
  <c r="L110" i="33"/>
  <c r="M110" i="33" s="1"/>
  <c r="L107" i="33"/>
  <c r="L84" i="33"/>
  <c r="L75" i="33"/>
  <c r="L80" i="33"/>
  <c r="L83" i="33"/>
  <c r="M83" i="33" s="1"/>
  <c r="L32" i="33"/>
  <c r="M32" i="33" s="1"/>
  <c r="L27" i="33"/>
  <c r="M27" i="33" s="1"/>
  <c r="L64" i="33"/>
  <c r="M64" i="33" s="1"/>
  <c r="L76" i="33"/>
  <c r="L79" i="33"/>
  <c r="L45" i="33"/>
  <c r="L46" i="33"/>
  <c r="L20" i="33"/>
  <c r="L55" i="33"/>
  <c r="L21" i="33"/>
  <c r="L120" i="33"/>
  <c r="L34" i="33"/>
  <c r="L9" i="33"/>
  <c r="M9" i="33" s="1"/>
  <c r="L114" i="33"/>
  <c r="AG120" i="33" l="1"/>
  <c r="AG46" i="33"/>
  <c r="AG64" i="33"/>
  <c r="AG80" i="33"/>
  <c r="AG110" i="33"/>
  <c r="AG68" i="33"/>
  <c r="AG17" i="33"/>
  <c r="AG88" i="33"/>
  <c r="AG36" i="33"/>
  <c r="AG21" i="33"/>
  <c r="AG87" i="33"/>
  <c r="AG94" i="33"/>
  <c r="AG26" i="33"/>
  <c r="AG114" i="33"/>
  <c r="AG34" i="33"/>
  <c r="AG20" i="33"/>
  <c r="AG45" i="33"/>
  <c r="AG76" i="33"/>
  <c r="AG27" i="33"/>
  <c r="AG83" i="33"/>
  <c r="AG75" i="33"/>
  <c r="AG107" i="33"/>
  <c r="AG42" i="33"/>
  <c r="AG8" i="33"/>
  <c r="AG16" i="33"/>
  <c r="AG15" i="33"/>
  <c r="AG30" i="33"/>
  <c r="AG66" i="33"/>
  <c r="AG63" i="33"/>
  <c r="AG37" i="33"/>
  <c r="AG14" i="33"/>
  <c r="AG113" i="33"/>
  <c r="AG29" i="33"/>
  <c r="AG119" i="33"/>
  <c r="AG48" i="33"/>
  <c r="M114" i="33"/>
  <c r="J114" i="33"/>
  <c r="M20" i="33"/>
  <c r="J20" i="33"/>
  <c r="M45" i="33"/>
  <c r="J45" i="33"/>
  <c r="M76" i="33"/>
  <c r="J76" i="33"/>
  <c r="M75" i="33"/>
  <c r="J75" i="33"/>
  <c r="M107" i="33"/>
  <c r="J107" i="33"/>
  <c r="M8" i="33"/>
  <c r="J8" i="33"/>
  <c r="M30" i="33"/>
  <c r="J30" i="33"/>
  <c r="M66" i="33"/>
  <c r="J66" i="33"/>
  <c r="M63" i="33"/>
  <c r="J63" i="33"/>
  <c r="M37" i="33"/>
  <c r="J37" i="33"/>
  <c r="M14" i="33"/>
  <c r="J14" i="33"/>
  <c r="M113" i="33"/>
  <c r="J113" i="33"/>
  <c r="M29" i="33"/>
  <c r="J29" i="33"/>
  <c r="M119" i="33"/>
  <c r="J119" i="33"/>
  <c r="M48" i="33"/>
  <c r="J48" i="33"/>
  <c r="J9" i="33"/>
  <c r="J64" i="33"/>
  <c r="J32" i="33"/>
  <c r="J110" i="33"/>
  <c r="J68" i="33"/>
  <c r="J6" i="33"/>
  <c r="J88" i="33"/>
  <c r="M34" i="33"/>
  <c r="J34" i="33"/>
  <c r="M120" i="33"/>
  <c r="J120" i="33"/>
  <c r="M21" i="33"/>
  <c r="J21" i="33"/>
  <c r="M55" i="33"/>
  <c r="J55" i="33"/>
  <c r="M46" i="33"/>
  <c r="J46" i="33"/>
  <c r="M79" i="33"/>
  <c r="J79" i="33"/>
  <c r="M80" i="33"/>
  <c r="J80" i="33"/>
  <c r="M84" i="33"/>
  <c r="J84" i="33"/>
  <c r="M121" i="33"/>
  <c r="J121" i="33"/>
  <c r="M17" i="33"/>
  <c r="J17" i="33"/>
  <c r="M67" i="33"/>
  <c r="J67" i="33"/>
  <c r="M43" i="33"/>
  <c r="J43" i="33"/>
  <c r="M36" i="33"/>
  <c r="J36" i="33"/>
  <c r="M87" i="33"/>
  <c r="J87" i="33"/>
  <c r="M94" i="33"/>
  <c r="J94" i="33"/>
  <c r="M26" i="33"/>
  <c r="J26" i="33"/>
  <c r="J27" i="33"/>
  <c r="J83" i="33"/>
  <c r="J42" i="33"/>
  <c r="J16" i="33"/>
  <c r="J15" i="33"/>
  <c r="AE91" i="33"/>
  <c r="T18" i="33"/>
  <c r="T38" i="33"/>
  <c r="T71" i="33"/>
  <c r="T31" i="33"/>
  <c r="T3" i="33"/>
  <c r="T13" i="33"/>
  <c r="T59" i="33"/>
  <c r="T72" i="33"/>
  <c r="T62" i="33"/>
  <c r="T109" i="33"/>
  <c r="T73" i="33"/>
  <c r="T35" i="33"/>
  <c r="T23" i="33"/>
  <c r="T47" i="33"/>
  <c r="T117" i="33"/>
  <c r="T53" i="33"/>
  <c r="T24" i="33"/>
  <c r="T93" i="33"/>
  <c r="T49" i="33"/>
  <c r="T22" i="33"/>
  <c r="T56" i="33"/>
  <c r="T57" i="33"/>
  <c r="T89" i="33"/>
  <c r="T25" i="33"/>
  <c r="T85" i="33"/>
  <c r="T40" i="33"/>
  <c r="T70" i="33"/>
  <c r="T58" i="33"/>
  <c r="T74" i="33"/>
  <c r="T60" i="33"/>
  <c r="T10" i="33"/>
  <c r="T50" i="33"/>
  <c r="T33" i="33"/>
  <c r="T96" i="33"/>
  <c r="T28" i="33"/>
  <c r="T44" i="33"/>
  <c r="T78" i="33"/>
  <c r="T4" i="33"/>
  <c r="T105" i="33"/>
  <c r="T39" i="33"/>
  <c r="T41" i="33"/>
  <c r="T77" i="33"/>
  <c r="T5" i="33"/>
  <c r="T12" i="33"/>
  <c r="T51" i="33"/>
  <c r="T112" i="33"/>
  <c r="T108" i="33"/>
  <c r="T95" i="33"/>
  <c r="T52" i="33"/>
  <c r="T86" i="33"/>
  <c r="T92" i="33"/>
  <c r="T7" i="33"/>
  <c r="T81" i="33"/>
  <c r="T54" i="33"/>
  <c r="T19" i="33"/>
  <c r="T118" i="33"/>
  <c r="T111" i="33"/>
  <c r="T106" i="33"/>
  <c r="T104" i="33"/>
  <c r="T69" i="33"/>
  <c r="T90" i="33"/>
  <c r="T65" i="33"/>
  <c r="T115" i="33"/>
  <c r="T116" i="33"/>
  <c r="T61" i="33"/>
  <c r="T11" i="33"/>
  <c r="T82" i="33"/>
  <c r="R18" i="33"/>
  <c r="R38" i="33"/>
  <c r="R71" i="33"/>
  <c r="R31" i="33"/>
  <c r="R3" i="33"/>
  <c r="R13" i="33"/>
  <c r="R59" i="33"/>
  <c r="R72" i="33"/>
  <c r="R62" i="33"/>
  <c r="R109" i="33"/>
  <c r="R73" i="33"/>
  <c r="R35" i="33"/>
  <c r="R23" i="33"/>
  <c r="R47" i="33"/>
  <c r="R117" i="33"/>
  <c r="R53" i="33"/>
  <c r="R24" i="33"/>
  <c r="R93" i="33"/>
  <c r="R49" i="33"/>
  <c r="R22" i="33"/>
  <c r="R56" i="33"/>
  <c r="R57" i="33"/>
  <c r="R89" i="33"/>
  <c r="R25" i="33"/>
  <c r="R85" i="33"/>
  <c r="R40" i="33"/>
  <c r="R70" i="33"/>
  <c r="R58" i="33"/>
  <c r="R74" i="33"/>
  <c r="R60" i="33"/>
  <c r="R10" i="33"/>
  <c r="R50" i="33"/>
  <c r="R33" i="33"/>
  <c r="R96" i="33"/>
  <c r="R28" i="33"/>
  <c r="R44" i="33"/>
  <c r="R78" i="33"/>
  <c r="R4" i="33"/>
  <c r="R105" i="33"/>
  <c r="R39" i="33"/>
  <c r="R41" i="33"/>
  <c r="R77" i="33"/>
  <c r="R5" i="33"/>
  <c r="R12" i="33"/>
  <c r="R51" i="33"/>
  <c r="R112" i="33"/>
  <c r="R108" i="33"/>
  <c r="R95" i="33"/>
  <c r="R52" i="33"/>
  <c r="R86" i="33"/>
  <c r="R92" i="33"/>
  <c r="R7" i="33"/>
  <c r="R81" i="33"/>
  <c r="R54" i="33"/>
  <c r="R19" i="33"/>
  <c r="R118" i="33"/>
  <c r="R111" i="33"/>
  <c r="R106" i="33"/>
  <c r="R104" i="33"/>
  <c r="R69" i="33"/>
  <c r="R90" i="33"/>
  <c r="R65" i="33"/>
  <c r="R115" i="33"/>
  <c r="R116" i="33"/>
  <c r="R61" i="33"/>
  <c r="R11" i="33"/>
  <c r="R82" i="33"/>
  <c r="L18" i="33"/>
  <c r="L38" i="33"/>
  <c r="L71" i="33"/>
  <c r="L31" i="33"/>
  <c r="L3" i="33"/>
  <c r="L13" i="33"/>
  <c r="L59" i="33"/>
  <c r="L72" i="33"/>
  <c r="L62" i="33"/>
  <c r="L109" i="33"/>
  <c r="L73" i="33"/>
  <c r="L35" i="33"/>
  <c r="L23" i="33"/>
  <c r="L47" i="33"/>
  <c r="L117" i="33"/>
  <c r="L53" i="33"/>
  <c r="L24" i="33"/>
  <c r="L93" i="33"/>
  <c r="L49" i="33"/>
  <c r="L22" i="33"/>
  <c r="L56" i="33"/>
  <c r="L57" i="33"/>
  <c r="L89" i="33"/>
  <c r="L25" i="33"/>
  <c r="L85" i="33"/>
  <c r="L40" i="33"/>
  <c r="L70" i="33"/>
  <c r="L58" i="33"/>
  <c r="L74" i="33"/>
  <c r="L60" i="33"/>
  <c r="M60" i="33" s="1"/>
  <c r="L10" i="33"/>
  <c r="M10" i="33" s="1"/>
  <c r="L50" i="33"/>
  <c r="L33" i="33"/>
  <c r="L96" i="33"/>
  <c r="L28" i="33"/>
  <c r="L44" i="33"/>
  <c r="L78" i="33"/>
  <c r="L4" i="33"/>
  <c r="L105" i="33"/>
  <c r="L39" i="33"/>
  <c r="M39" i="33" s="1"/>
  <c r="L41" i="33"/>
  <c r="L77" i="33"/>
  <c r="L5" i="33"/>
  <c r="L12" i="33"/>
  <c r="L51" i="33"/>
  <c r="L112" i="33"/>
  <c r="L108" i="33"/>
  <c r="L95" i="33"/>
  <c r="L52" i="33"/>
  <c r="L86" i="33"/>
  <c r="L92" i="33"/>
  <c r="L7" i="33"/>
  <c r="L81" i="33"/>
  <c r="L54" i="33"/>
  <c r="L19" i="33"/>
  <c r="L118" i="33"/>
  <c r="L111" i="33"/>
  <c r="L106" i="33"/>
  <c r="L104" i="33"/>
  <c r="L69" i="33"/>
  <c r="L90" i="33"/>
  <c r="L65" i="33"/>
  <c r="L115" i="33"/>
  <c r="L116" i="33"/>
  <c r="L61" i="33"/>
  <c r="L11" i="33"/>
  <c r="L82" i="33"/>
  <c r="AF91" i="33"/>
  <c r="AB18" i="33"/>
  <c r="AB38" i="33"/>
  <c r="AB71" i="33"/>
  <c r="AB31" i="33"/>
  <c r="AB3" i="33"/>
  <c r="AB13" i="33"/>
  <c r="AB59" i="33"/>
  <c r="AB72" i="33"/>
  <c r="AB62" i="33"/>
  <c r="AB109" i="33"/>
  <c r="AB73" i="33"/>
  <c r="AB35" i="33"/>
  <c r="AB23" i="33"/>
  <c r="AB47" i="33"/>
  <c r="AB117" i="33"/>
  <c r="AB53" i="33"/>
  <c r="AB24" i="33"/>
  <c r="AB93" i="33"/>
  <c r="AB49" i="33"/>
  <c r="AB22" i="33"/>
  <c r="AB56" i="33"/>
  <c r="AB57" i="33"/>
  <c r="AB89" i="33"/>
  <c r="AB25" i="33"/>
  <c r="AB85" i="33"/>
  <c r="AB40" i="33"/>
  <c r="AB70" i="33"/>
  <c r="AB58" i="33"/>
  <c r="AB74" i="33"/>
  <c r="AB60" i="33"/>
  <c r="AB10" i="33"/>
  <c r="AB50" i="33"/>
  <c r="AB33" i="33"/>
  <c r="AB96" i="33"/>
  <c r="AB28" i="33"/>
  <c r="AB44" i="33"/>
  <c r="AB78" i="33"/>
  <c r="AB4" i="33"/>
  <c r="AB105" i="33"/>
  <c r="AB39" i="33"/>
  <c r="AB41" i="33"/>
  <c r="AB77" i="33"/>
  <c r="AB5" i="33"/>
  <c r="AB12" i="33"/>
  <c r="AB51" i="33"/>
  <c r="AB112" i="33"/>
  <c r="AB108" i="33"/>
  <c r="AB95" i="33"/>
  <c r="AB52" i="33"/>
  <c r="AB86" i="33"/>
  <c r="AB92" i="33"/>
  <c r="AB7" i="33"/>
  <c r="AB81" i="33"/>
  <c r="AB54" i="33"/>
  <c r="AB19" i="33"/>
  <c r="AB118" i="33"/>
  <c r="AB111" i="33"/>
  <c r="AB106" i="33"/>
  <c r="AB104" i="33"/>
  <c r="AB69" i="33"/>
  <c r="AB90" i="33"/>
  <c r="AB65" i="33"/>
  <c r="AB115" i="33"/>
  <c r="AB116" i="33"/>
  <c r="AB61" i="33"/>
  <c r="AB11" i="33"/>
  <c r="AB82" i="33"/>
  <c r="AB91" i="33"/>
  <c r="Z18" i="33"/>
  <c r="Z38" i="33"/>
  <c r="Z71" i="33"/>
  <c r="Z31" i="33"/>
  <c r="Z3" i="33"/>
  <c r="Z13" i="33"/>
  <c r="Z59" i="33"/>
  <c r="Z72" i="33"/>
  <c r="Z62" i="33"/>
  <c r="Z109" i="33"/>
  <c r="Z73" i="33"/>
  <c r="Z35" i="33"/>
  <c r="Z23" i="33"/>
  <c r="Z47" i="33"/>
  <c r="Z117" i="33"/>
  <c r="Z53" i="33"/>
  <c r="Z24" i="33"/>
  <c r="Z93" i="33"/>
  <c r="Z49" i="33"/>
  <c r="Z22" i="33"/>
  <c r="Z56" i="33"/>
  <c r="Z57" i="33"/>
  <c r="Z89" i="33"/>
  <c r="Z25" i="33"/>
  <c r="Z85" i="33"/>
  <c r="Z40" i="33"/>
  <c r="Z70" i="33"/>
  <c r="Z58" i="33"/>
  <c r="Z74" i="33"/>
  <c r="Z60" i="33"/>
  <c r="Z10" i="33"/>
  <c r="Z50" i="33"/>
  <c r="Z33" i="33"/>
  <c r="Z96" i="33"/>
  <c r="Z28" i="33"/>
  <c r="Z44" i="33"/>
  <c r="Z78" i="33"/>
  <c r="Z4" i="33"/>
  <c r="Z105" i="33"/>
  <c r="Z39" i="33"/>
  <c r="Z41" i="33"/>
  <c r="Z77" i="33"/>
  <c r="Z5" i="33"/>
  <c r="Z12" i="33"/>
  <c r="Z51" i="33"/>
  <c r="Z112" i="33"/>
  <c r="Z108" i="33"/>
  <c r="Z95" i="33"/>
  <c r="Z52" i="33"/>
  <c r="Z86" i="33"/>
  <c r="Z92" i="33"/>
  <c r="Z7" i="33"/>
  <c r="Z81" i="33"/>
  <c r="Z54" i="33"/>
  <c r="Z19" i="33"/>
  <c r="Z118" i="33"/>
  <c r="Z111" i="33"/>
  <c r="Z106" i="33"/>
  <c r="Z104" i="33"/>
  <c r="Z69" i="33"/>
  <c r="Z90" i="33"/>
  <c r="Z65" i="33"/>
  <c r="Z115" i="33"/>
  <c r="Z116" i="33"/>
  <c r="Z61" i="33"/>
  <c r="Z11" i="33"/>
  <c r="Z82" i="33"/>
  <c r="Z91" i="33"/>
  <c r="X18" i="33"/>
  <c r="AG18" i="33" s="1"/>
  <c r="X38" i="33"/>
  <c r="AG38" i="33" s="1"/>
  <c r="X71" i="33"/>
  <c r="AG71" i="33" s="1"/>
  <c r="X31" i="33"/>
  <c r="AG31" i="33" s="1"/>
  <c r="X3" i="33"/>
  <c r="AG3" i="33" s="1"/>
  <c r="X13" i="33"/>
  <c r="AG13" i="33" s="1"/>
  <c r="X59" i="33"/>
  <c r="AG59" i="33" s="1"/>
  <c r="X72" i="33"/>
  <c r="AG72" i="33" s="1"/>
  <c r="X62" i="33"/>
  <c r="AG62" i="33" s="1"/>
  <c r="X109" i="33"/>
  <c r="AG109" i="33" s="1"/>
  <c r="X73" i="33"/>
  <c r="AG73" i="33" s="1"/>
  <c r="X35" i="33"/>
  <c r="AG35" i="33" s="1"/>
  <c r="X23" i="33"/>
  <c r="AG23" i="33" s="1"/>
  <c r="X47" i="33"/>
  <c r="AG47" i="33" s="1"/>
  <c r="X117" i="33"/>
  <c r="AG117" i="33" s="1"/>
  <c r="X53" i="33"/>
  <c r="AG53" i="33" s="1"/>
  <c r="X24" i="33"/>
  <c r="AG24" i="33" s="1"/>
  <c r="X93" i="33"/>
  <c r="AG93" i="33" s="1"/>
  <c r="X49" i="33"/>
  <c r="AG49" i="33" s="1"/>
  <c r="X22" i="33"/>
  <c r="AG22" i="33" s="1"/>
  <c r="X56" i="33"/>
  <c r="AG56" i="33" s="1"/>
  <c r="X57" i="33"/>
  <c r="AG57" i="33" s="1"/>
  <c r="X89" i="33"/>
  <c r="AG89" i="33" s="1"/>
  <c r="X25" i="33"/>
  <c r="AG25" i="33" s="1"/>
  <c r="X85" i="33"/>
  <c r="AG85" i="33" s="1"/>
  <c r="X40" i="33"/>
  <c r="AG40" i="33" s="1"/>
  <c r="X70" i="33"/>
  <c r="AG70" i="33" s="1"/>
  <c r="X58" i="33"/>
  <c r="AG58" i="33" s="1"/>
  <c r="X74" i="33"/>
  <c r="AG74" i="33" s="1"/>
  <c r="X60" i="33"/>
  <c r="AG60" i="33" s="1"/>
  <c r="X10" i="33"/>
  <c r="AG10" i="33" s="1"/>
  <c r="X50" i="33"/>
  <c r="AG50" i="33" s="1"/>
  <c r="X33" i="33"/>
  <c r="AG33" i="33" s="1"/>
  <c r="X96" i="33"/>
  <c r="AG96" i="33" s="1"/>
  <c r="X28" i="33"/>
  <c r="AG28" i="33" s="1"/>
  <c r="X44" i="33"/>
  <c r="AG44" i="33" s="1"/>
  <c r="X78" i="33"/>
  <c r="AG78" i="33" s="1"/>
  <c r="X4" i="33"/>
  <c r="AG4" i="33" s="1"/>
  <c r="X105" i="33"/>
  <c r="AG105" i="33" s="1"/>
  <c r="X39" i="33"/>
  <c r="AG39" i="33" s="1"/>
  <c r="X41" i="33"/>
  <c r="AG41" i="33" s="1"/>
  <c r="X77" i="33"/>
  <c r="AG77" i="33" s="1"/>
  <c r="X5" i="33"/>
  <c r="AG5" i="33" s="1"/>
  <c r="X12" i="33"/>
  <c r="AG12" i="33" s="1"/>
  <c r="X51" i="33"/>
  <c r="AG51" i="33" s="1"/>
  <c r="X112" i="33"/>
  <c r="AG112" i="33" s="1"/>
  <c r="X108" i="33"/>
  <c r="AG108" i="33" s="1"/>
  <c r="X95" i="33"/>
  <c r="AG95" i="33" s="1"/>
  <c r="X52" i="33"/>
  <c r="AG52" i="33" s="1"/>
  <c r="X86" i="33"/>
  <c r="AG86" i="33" s="1"/>
  <c r="X92" i="33"/>
  <c r="AG92" i="33" s="1"/>
  <c r="X7" i="33"/>
  <c r="AG7" i="33" s="1"/>
  <c r="X81" i="33"/>
  <c r="AG81" i="33" s="1"/>
  <c r="X54" i="33"/>
  <c r="AG54" i="33" s="1"/>
  <c r="X19" i="33"/>
  <c r="AG19" i="33" s="1"/>
  <c r="X118" i="33"/>
  <c r="AG118" i="33" s="1"/>
  <c r="X111" i="33"/>
  <c r="AG111" i="33" s="1"/>
  <c r="X106" i="33"/>
  <c r="AG106" i="33" s="1"/>
  <c r="X104" i="33"/>
  <c r="AG104" i="33" s="1"/>
  <c r="X69" i="33"/>
  <c r="AG69" i="33" s="1"/>
  <c r="X90" i="33"/>
  <c r="AG90" i="33" s="1"/>
  <c r="X65" i="33"/>
  <c r="AG65" i="33" s="1"/>
  <c r="X115" i="33"/>
  <c r="AG115" i="33" s="1"/>
  <c r="X116" i="33"/>
  <c r="AG116" i="33" s="1"/>
  <c r="X61" i="33"/>
  <c r="AG61" i="33" s="1"/>
  <c r="X11" i="33"/>
  <c r="AG11" i="33" s="1"/>
  <c r="X82" i="33"/>
  <c r="AG82" i="33" s="1"/>
  <c r="X91" i="33"/>
  <c r="V18" i="33"/>
  <c r="V38" i="33"/>
  <c r="V71" i="33"/>
  <c r="V31" i="33"/>
  <c r="V3" i="33"/>
  <c r="V13" i="33"/>
  <c r="V59" i="33"/>
  <c r="V72" i="33"/>
  <c r="V62" i="33"/>
  <c r="V109" i="33"/>
  <c r="V73" i="33"/>
  <c r="V35" i="33"/>
  <c r="V23" i="33"/>
  <c r="V47" i="33"/>
  <c r="V117" i="33"/>
  <c r="V53" i="33"/>
  <c r="V24" i="33"/>
  <c r="V93" i="33"/>
  <c r="V49" i="33"/>
  <c r="V22" i="33"/>
  <c r="V56" i="33"/>
  <c r="V57" i="33"/>
  <c r="V89" i="33"/>
  <c r="V25" i="33"/>
  <c r="V85" i="33"/>
  <c r="V40" i="33"/>
  <c r="V70" i="33"/>
  <c r="V58" i="33"/>
  <c r="V74" i="33"/>
  <c r="V60" i="33"/>
  <c r="V10" i="33"/>
  <c r="V50" i="33"/>
  <c r="V33" i="33"/>
  <c r="V96" i="33"/>
  <c r="V28" i="33"/>
  <c r="V44" i="33"/>
  <c r="V78" i="33"/>
  <c r="V4" i="33"/>
  <c r="V105" i="33"/>
  <c r="V39" i="33"/>
  <c r="V41" i="33"/>
  <c r="V77" i="33"/>
  <c r="V5" i="33"/>
  <c r="V12" i="33"/>
  <c r="V51" i="33"/>
  <c r="V112" i="33"/>
  <c r="V108" i="33"/>
  <c r="V95" i="33"/>
  <c r="V52" i="33"/>
  <c r="V86" i="33"/>
  <c r="V92" i="33"/>
  <c r="V7" i="33"/>
  <c r="V81" i="33"/>
  <c r="V54" i="33"/>
  <c r="V19" i="33"/>
  <c r="V118" i="33"/>
  <c r="V111" i="33"/>
  <c r="V106" i="33"/>
  <c r="V104" i="33"/>
  <c r="V69" i="33"/>
  <c r="V90" i="33"/>
  <c r="V65" i="33"/>
  <c r="V115" i="33"/>
  <c r="V116" i="33"/>
  <c r="V61" i="33"/>
  <c r="V11" i="33"/>
  <c r="V82" i="33"/>
  <c r="V91" i="33"/>
  <c r="M82" i="33" l="1"/>
  <c r="J82" i="33"/>
  <c r="M61" i="33"/>
  <c r="J61" i="33"/>
  <c r="M115" i="33"/>
  <c r="J115" i="33"/>
  <c r="M90" i="33"/>
  <c r="J90" i="33"/>
  <c r="M104" i="33"/>
  <c r="J104" i="33"/>
  <c r="M111" i="33"/>
  <c r="J111" i="33"/>
  <c r="M19" i="33"/>
  <c r="J19" i="33"/>
  <c r="M54" i="33"/>
  <c r="J54" i="33"/>
  <c r="M7" i="33"/>
  <c r="J7" i="33"/>
  <c r="M86" i="33"/>
  <c r="J86" i="33"/>
  <c r="M52" i="33"/>
  <c r="J52" i="33"/>
  <c r="M108" i="33"/>
  <c r="J108" i="33"/>
  <c r="M51" i="33"/>
  <c r="J51" i="33"/>
  <c r="M12" i="33"/>
  <c r="J12" i="33"/>
  <c r="M77" i="33"/>
  <c r="J77" i="33"/>
  <c r="M78" i="33"/>
  <c r="J78" i="33"/>
  <c r="M28" i="33"/>
  <c r="J28" i="33"/>
  <c r="M33" i="33"/>
  <c r="J33" i="33"/>
  <c r="M50" i="33"/>
  <c r="J50" i="33"/>
  <c r="M58" i="33"/>
  <c r="J58" i="33"/>
  <c r="M40" i="33"/>
  <c r="J40" i="33"/>
  <c r="M85" i="33"/>
  <c r="J85" i="33"/>
  <c r="M25" i="33"/>
  <c r="J25" i="33"/>
  <c r="M57" i="33"/>
  <c r="J57" i="33"/>
  <c r="M22" i="33"/>
  <c r="J22" i="33"/>
  <c r="M93" i="33"/>
  <c r="J93" i="33"/>
  <c r="M53" i="33"/>
  <c r="J53" i="33"/>
  <c r="M117" i="33"/>
  <c r="J117" i="33"/>
  <c r="M35" i="33"/>
  <c r="J35" i="33"/>
  <c r="M109" i="33"/>
  <c r="J109" i="33"/>
  <c r="M62" i="33"/>
  <c r="J62" i="33"/>
  <c r="M59" i="33"/>
  <c r="J59" i="33"/>
  <c r="M3" i="33"/>
  <c r="J3" i="33"/>
  <c r="M71" i="33"/>
  <c r="J71" i="33"/>
  <c r="M38" i="33"/>
  <c r="J38" i="33"/>
  <c r="J39" i="33"/>
  <c r="M11" i="33"/>
  <c r="J11" i="33"/>
  <c r="M116" i="33"/>
  <c r="J116" i="33"/>
  <c r="M65" i="33"/>
  <c r="J65" i="33"/>
  <c r="M69" i="33"/>
  <c r="J69" i="33"/>
  <c r="M106" i="33"/>
  <c r="J106" i="33"/>
  <c r="M118" i="33"/>
  <c r="J118" i="33"/>
  <c r="M81" i="33"/>
  <c r="J81" i="33"/>
  <c r="M92" i="33"/>
  <c r="J92" i="33"/>
  <c r="M95" i="33"/>
  <c r="J95" i="33"/>
  <c r="M112" i="33"/>
  <c r="J112" i="33"/>
  <c r="M5" i="33"/>
  <c r="J5" i="33"/>
  <c r="M41" i="33"/>
  <c r="J41" i="33"/>
  <c r="M105" i="33"/>
  <c r="J105" i="33"/>
  <c r="M4" i="33"/>
  <c r="J4" i="33"/>
  <c r="M44" i="33"/>
  <c r="J44" i="33"/>
  <c r="M96" i="33"/>
  <c r="J96" i="33"/>
  <c r="M74" i="33"/>
  <c r="J74" i="33"/>
  <c r="M70" i="33"/>
  <c r="J70" i="33"/>
  <c r="M89" i="33"/>
  <c r="J89" i="33"/>
  <c r="M56" i="33"/>
  <c r="J56" i="33"/>
  <c r="M49" i="33"/>
  <c r="J49" i="33"/>
  <c r="M24" i="33"/>
  <c r="J24" i="33"/>
  <c r="M47" i="33"/>
  <c r="J47" i="33"/>
  <c r="M23" i="33"/>
  <c r="J23" i="33"/>
  <c r="M73" i="33"/>
  <c r="J73" i="33"/>
  <c r="M72" i="33"/>
  <c r="J72" i="33"/>
  <c r="M13" i="33"/>
  <c r="J13" i="33"/>
  <c r="M31" i="33"/>
  <c r="J31" i="33"/>
  <c r="M18" i="33"/>
  <c r="J18" i="33"/>
  <c r="J10" i="33"/>
  <c r="J60" i="33"/>
  <c r="T91" i="33" l="1"/>
  <c r="R91" i="33"/>
  <c r="O91" i="33"/>
  <c r="L91" i="33"/>
  <c r="J91" i="33" l="1"/>
  <c r="AG91" i="33"/>
  <c r="M91" i="33"/>
</calcChain>
</file>

<file path=xl/sharedStrings.xml><?xml version="1.0" encoding="utf-8"?>
<sst xmlns="http://schemas.openxmlformats.org/spreadsheetml/2006/main" count="1544" uniqueCount="688">
  <si>
    <t>(ne)inv.</t>
  </si>
  <si>
    <r>
      <rPr>
        <b/>
        <sz val="10"/>
        <color indexed="12"/>
        <rFont val="Times New Roman"/>
        <family val="1"/>
        <charset val="238"/>
      </rPr>
      <t>Σ</t>
    </r>
    <r>
      <rPr>
        <b/>
        <vertAlign val="subscript"/>
        <sz val="8"/>
        <color indexed="12"/>
        <rFont val="Times New Roman"/>
        <family val="1"/>
        <charset val="238"/>
      </rPr>
      <t xml:space="preserve">4 </t>
    </r>
    <r>
      <rPr>
        <b/>
        <sz val="8"/>
        <color indexed="12"/>
        <rFont val="Times New Roman"/>
        <family val="1"/>
        <charset val="238"/>
      </rPr>
      <t xml:space="preserve"> %</t>
    </r>
  </si>
  <si>
    <r>
      <rPr>
        <b/>
        <sz val="10"/>
        <color indexed="12"/>
        <rFont val="Times New Roman"/>
        <family val="1"/>
        <charset val="238"/>
      </rPr>
      <t>Σ</t>
    </r>
    <r>
      <rPr>
        <b/>
        <vertAlign val="subscript"/>
        <sz val="8"/>
        <color indexed="12"/>
        <rFont val="Times New Roman"/>
        <family val="1"/>
        <charset val="238"/>
      </rPr>
      <t xml:space="preserve">2  </t>
    </r>
    <r>
      <rPr>
        <b/>
        <sz val="8"/>
        <color indexed="12"/>
        <rFont val="Times New Roman"/>
        <family val="1"/>
        <charset val="238"/>
      </rPr>
      <t>%</t>
    </r>
  </si>
  <si>
    <t>%</t>
  </si>
  <si>
    <r>
      <t xml:space="preserve">2
</t>
    </r>
    <r>
      <rPr>
        <b/>
        <sz val="8"/>
        <color indexed="12"/>
        <rFont val="Times New Roman"/>
        <family val="1"/>
        <charset val="238"/>
      </rPr>
      <t>10</t>
    </r>
  </si>
  <si>
    <r>
      <rPr>
        <b/>
        <sz val="10"/>
        <rFont val="Times New Roman"/>
        <family val="1"/>
        <charset val="238"/>
      </rPr>
      <t>Σ</t>
    </r>
    <r>
      <rPr>
        <b/>
        <vertAlign val="subscript"/>
        <sz val="8"/>
        <rFont val="Times New Roman"/>
        <family val="1"/>
        <charset val="238"/>
      </rPr>
      <t>3</t>
    </r>
  </si>
  <si>
    <r>
      <rPr>
        <b/>
        <sz val="10"/>
        <rFont val="Times New Roman"/>
        <family val="1"/>
        <charset val="238"/>
      </rPr>
      <t>Σ</t>
    </r>
    <r>
      <rPr>
        <b/>
        <vertAlign val="subscript"/>
        <sz val="8"/>
        <rFont val="Times New Roman"/>
        <family val="1"/>
        <charset val="238"/>
      </rPr>
      <t>1</t>
    </r>
  </si>
  <si>
    <r>
      <rPr>
        <b/>
        <sz val="10"/>
        <color indexed="10"/>
        <rFont val="Times New Roman"/>
        <family val="1"/>
        <charset val="238"/>
      </rPr>
      <t>Σ</t>
    </r>
    <r>
      <rPr>
        <b/>
        <vertAlign val="subscript"/>
        <sz val="8"/>
        <color indexed="10"/>
        <rFont val="Times New Roman"/>
        <family val="1"/>
        <charset val="238"/>
      </rPr>
      <t>2+4</t>
    </r>
  </si>
  <si>
    <t>Kč</t>
  </si>
  <si>
    <t>Název projektu</t>
  </si>
  <si>
    <t>Starosta</t>
  </si>
  <si>
    <t>IČ</t>
  </si>
  <si>
    <t>Účet</t>
  </si>
  <si>
    <t>Finance slovy</t>
  </si>
  <si>
    <t>e-mail</t>
  </si>
  <si>
    <t>St...ta/-ka</t>
  </si>
  <si>
    <t>St..ou/kou</t>
  </si>
  <si>
    <t>Starostou</t>
  </si>
  <si>
    <t>Výstupy projektu</t>
  </si>
  <si>
    <t>Požadovaná výše dotace</t>
  </si>
  <si>
    <r>
      <t xml:space="preserve">Admin. soulad </t>
    </r>
    <r>
      <rPr>
        <sz val="7"/>
        <rFont val="Times New Roman"/>
        <family val="1"/>
        <charset val="238"/>
      </rPr>
      <t>(projekt je v souladu s účelem a podmínkami programu, je způsobilý pro další hodnocení) ANO/NE</t>
    </r>
  </si>
  <si>
    <r>
      <t xml:space="preserve">Závazná kritéria hodnocení </t>
    </r>
    <r>
      <rPr>
        <sz val="8"/>
        <rFont val="Times New Roman"/>
        <family val="1"/>
        <charset val="238"/>
      </rPr>
      <t xml:space="preserve">                (body) /  </t>
    </r>
    <r>
      <rPr>
        <sz val="8"/>
        <color indexed="12"/>
        <rFont val="Times New Roman"/>
        <family val="1"/>
        <charset val="238"/>
      </rPr>
      <t>%</t>
    </r>
  </si>
  <si>
    <r>
      <t>Spec. kritéria hodnocení</t>
    </r>
    <r>
      <rPr>
        <sz val="8"/>
        <rFont val="Times New Roman"/>
        <family val="1"/>
        <charset val="238"/>
      </rPr>
      <t xml:space="preserve">              (body)  /  </t>
    </r>
    <r>
      <rPr>
        <sz val="8"/>
        <color indexed="12"/>
        <rFont val="Times New Roman"/>
        <family val="1"/>
        <charset val="238"/>
      </rPr>
      <t>%</t>
    </r>
  </si>
  <si>
    <t>Celk. počet bodů</t>
  </si>
  <si>
    <t>č. sml.</t>
  </si>
  <si>
    <r>
      <t xml:space="preserve">adresa </t>
    </r>
    <r>
      <rPr>
        <sz val="8"/>
        <color indexed="17"/>
        <rFont val="Times New Roman"/>
        <family val="1"/>
        <charset val="238"/>
      </rPr>
      <t>(č. popisné, PSČ)</t>
    </r>
  </si>
  <si>
    <t>DIČ</t>
  </si>
  <si>
    <r>
      <t xml:space="preserve">Popis projektu
</t>
    </r>
    <r>
      <rPr>
        <sz val="8"/>
        <rFont val="Times New Roman"/>
        <family val="1"/>
        <charset val="238"/>
      </rPr>
      <t>(účel projektu)</t>
    </r>
  </si>
  <si>
    <t>Název parametru, hodnota (počet)</t>
  </si>
  <si>
    <t>variabilní symbol</t>
  </si>
  <si>
    <t>alokováno:</t>
  </si>
  <si>
    <t>Banka</t>
  </si>
  <si>
    <t>I_4 způs. výdaje</t>
  </si>
  <si>
    <t>Vlastní zdroje příjemce</t>
  </si>
  <si>
    <t>Celk.%</t>
  </si>
  <si>
    <t>kontrol. Výpočet</t>
  </si>
  <si>
    <t>Celk.
výdaje projektu Kč</t>
  </si>
  <si>
    <r>
      <t xml:space="preserve">adresa </t>
    </r>
    <r>
      <rPr>
        <sz val="8"/>
        <color theme="6" tint="0.39997558519241921"/>
        <rFont val="Times New Roman"/>
        <family val="1"/>
        <charset val="238"/>
      </rPr>
      <t>(č. popisné, PSČ)</t>
    </r>
  </si>
  <si>
    <t>Vážený</t>
  </si>
  <si>
    <t>starosto</t>
  </si>
  <si>
    <t>adresa - korespondenční</t>
  </si>
  <si>
    <r>
      <t xml:space="preserve">adresa - </t>
    </r>
    <r>
      <rPr>
        <sz val="8"/>
        <color theme="6" tint="0.39997558519241921"/>
        <rFont val="Times New Roman"/>
        <family val="1"/>
        <charset val="238"/>
      </rPr>
      <t>korespondenční</t>
    </r>
  </si>
  <si>
    <t xml:space="preserve">Žadatel 
</t>
  </si>
  <si>
    <t>(Obec, město)</t>
  </si>
  <si>
    <t>SHČMS - SDH</t>
  </si>
  <si>
    <r>
      <t xml:space="preserve">1
</t>
    </r>
    <r>
      <rPr>
        <b/>
        <sz val="8"/>
        <color indexed="12"/>
        <rFont val="Times New Roman"/>
        <family val="1"/>
        <charset val="238"/>
      </rPr>
      <t>20</t>
    </r>
  </si>
  <si>
    <r>
      <t xml:space="preserve">3
</t>
    </r>
    <r>
      <rPr>
        <b/>
        <sz val="8"/>
        <color indexed="12"/>
        <rFont val="Times New Roman"/>
        <family val="1"/>
        <charset val="238"/>
      </rPr>
      <t>10</t>
    </r>
  </si>
  <si>
    <r>
      <t xml:space="preserve">4
</t>
    </r>
    <r>
      <rPr>
        <b/>
        <sz val="8"/>
        <color indexed="12"/>
        <rFont val="Times New Roman"/>
        <family val="1"/>
        <charset val="238"/>
      </rPr>
      <t>20</t>
    </r>
  </si>
  <si>
    <r>
      <t xml:space="preserve">5
</t>
    </r>
    <r>
      <rPr>
        <b/>
        <sz val="8"/>
        <color indexed="12"/>
        <rFont val="Times New Roman"/>
        <family val="1"/>
        <charset val="238"/>
      </rPr>
      <t>25</t>
    </r>
  </si>
  <si>
    <r>
      <t xml:space="preserve">6
</t>
    </r>
    <r>
      <rPr>
        <b/>
        <sz val="8"/>
        <color indexed="12"/>
        <rFont val="Times New Roman"/>
        <family val="1"/>
        <charset val="238"/>
      </rPr>
      <t>15</t>
    </r>
  </si>
  <si>
    <t>upozornění na nedodržení %</t>
  </si>
  <si>
    <t>zastoupené</t>
  </si>
  <si>
    <t>Celkem doporučeno k podpoře:</t>
  </si>
  <si>
    <t xml:space="preserve">HK - Celk.
výdaje </t>
  </si>
  <si>
    <t>HK c</t>
  </si>
  <si>
    <t>Starosta jm</t>
  </si>
  <si>
    <t>Starostou jm</t>
  </si>
  <si>
    <t>Lázně Libverda</t>
  </si>
  <si>
    <t>SH ČMS - Sbor dobrovolných hasičů Lázně Libverda</t>
  </si>
  <si>
    <t>přijata elektronicky</t>
  </si>
  <si>
    <t>Pobočný spolek</t>
  </si>
  <si>
    <t>SH ČMS - Sbor dobrovolných hasičů Dalešice</t>
  </si>
  <si>
    <t>Dalešice</t>
  </si>
  <si>
    <t>46802</t>
  </si>
  <si>
    <t>4</t>
  </si>
  <si>
    <t>Tanvald</t>
  </si>
  <si>
    <t>7</t>
  </si>
  <si>
    <t>70147141</t>
  </si>
  <si>
    <t>Křečovice 5</t>
  </si>
  <si>
    <t>Rovensko pod Troskami</t>
  </si>
  <si>
    <t>51263</t>
  </si>
  <si>
    <t>220059709/0300</t>
  </si>
  <si>
    <t>Havránková Vladimíra</t>
  </si>
  <si>
    <t>607792219</t>
  </si>
  <si>
    <t>krecovicak@seznam.cz</t>
  </si>
  <si>
    <t>9</t>
  </si>
  <si>
    <t>SH ČMS - Sbor dobrovolných hasičů Velké Hamry I</t>
  </si>
  <si>
    <t>43257577</t>
  </si>
  <si>
    <t>Velké Hamry 534</t>
  </si>
  <si>
    <t>Velké Hamry</t>
  </si>
  <si>
    <t>46845</t>
  </si>
  <si>
    <t>210128125/0300</t>
  </si>
  <si>
    <t>Nauč Zdeněk</t>
  </si>
  <si>
    <t>604721226</t>
  </si>
  <si>
    <t>hasici.velkehamry@seznam.cz</t>
  </si>
  <si>
    <t>10</t>
  </si>
  <si>
    <t>11</t>
  </si>
  <si>
    <t>12</t>
  </si>
  <si>
    <t>Raspenava</t>
  </si>
  <si>
    <t>46401</t>
  </si>
  <si>
    <t>13</t>
  </si>
  <si>
    <t>15045340</t>
  </si>
  <si>
    <t>Jablonec nad Jizerou 808</t>
  </si>
  <si>
    <t>Jablonec nad Jizerou</t>
  </si>
  <si>
    <t>51243</t>
  </si>
  <si>
    <t>1261116399/0800</t>
  </si>
  <si>
    <t>Drešer Zdeněk</t>
  </si>
  <si>
    <t>737733628</t>
  </si>
  <si>
    <t>dreserzdenek@seznam.cz</t>
  </si>
  <si>
    <t>14</t>
  </si>
  <si>
    <t>Příkrý</t>
  </si>
  <si>
    <t>SH ČMS - SDH Karlinky</t>
  </si>
  <si>
    <t>64039366</t>
  </si>
  <si>
    <t>Irkutská 120</t>
  </si>
  <si>
    <t>46010</t>
  </si>
  <si>
    <t>213126889/0300</t>
  </si>
  <si>
    <t>Císařovský Karel</t>
  </si>
  <si>
    <t>739064453</t>
  </si>
  <si>
    <t>hasici.karlinky@seznam.cz</t>
  </si>
  <si>
    <t>20</t>
  </si>
  <si>
    <t>SH ČMS - Sbor dobrovolných hasičů Višňová</t>
  </si>
  <si>
    <t>49111868</t>
  </si>
  <si>
    <t>Višňová 184</t>
  </si>
  <si>
    <t>Višňová</t>
  </si>
  <si>
    <t>107-2794440217/0100</t>
  </si>
  <si>
    <t>Erban Lubomír</t>
  </si>
  <si>
    <t>vis93@seznam.cz</t>
  </si>
  <si>
    <t>SH ČMS - Okresní sdružení hasičů Liberec</t>
  </si>
  <si>
    <t>25</t>
  </si>
  <si>
    <t>Příšovice</t>
  </si>
  <si>
    <t>SH ČMS - Okresní sdružení hasičů Semily</t>
  </si>
  <si>
    <t>Semily</t>
  </si>
  <si>
    <t>SH ČMS - Sbor dobrovolných hasičů Vysoké nad Jizerou</t>
  </si>
  <si>
    <t>Vysoké nad Jizerou</t>
  </si>
  <si>
    <t>Český Dub</t>
  </si>
  <si>
    <t>Frýdlant</t>
  </si>
  <si>
    <t>Hodkovice nad Mohelkou</t>
  </si>
  <si>
    <t>40</t>
  </si>
  <si>
    <t>SH ČMS - Sbor dobrovolných hasičů Tanvald Šumburk</t>
  </si>
  <si>
    <t>SH ČMS - Sbor dobrovolných hasičů Vratislavice nad Nisou</t>
  </si>
  <si>
    <t>SH ČMS - Sbor dobrovolných hasičů Česká Lípa</t>
  </si>
  <si>
    <t>48282570</t>
  </si>
  <si>
    <t>Žižkova 231/1</t>
  </si>
  <si>
    <t>Česká Lípa</t>
  </si>
  <si>
    <t>47001</t>
  </si>
  <si>
    <t>900443309/0800</t>
  </si>
  <si>
    <t>Šedivý Stanislav</t>
  </si>
  <si>
    <t>604543929</t>
  </si>
  <si>
    <t>jsdhceskalipa@seznam.cz</t>
  </si>
  <si>
    <t>48</t>
  </si>
  <si>
    <t>SH ČMS - Sbor dobrovolných hasičů Bozkov</t>
  </si>
  <si>
    <t>Bozkov</t>
  </si>
  <si>
    <t>SH ČMS - Sbor dobrovolných hasičů Roprachtice</t>
  </si>
  <si>
    <t>Roprachtice</t>
  </si>
  <si>
    <t>SH ČMS - Sbor dobrovolných hasičů Pertoltice</t>
  </si>
  <si>
    <t>Pertoltice</t>
  </si>
  <si>
    <t>55</t>
  </si>
  <si>
    <t>Dlouhý Most</t>
  </si>
  <si>
    <t>SH ČMS - Sbor dobrovolných hasičů Osečná</t>
  </si>
  <si>
    <t>Osečná</t>
  </si>
  <si>
    <t>62</t>
  </si>
  <si>
    <t>SH ČMS - Okresní sdružení hasičů Jablonec nad Nisou</t>
  </si>
  <si>
    <t>60254572</t>
  </si>
  <si>
    <t>Jablonec nad Nisou</t>
  </si>
  <si>
    <t>46601</t>
  </si>
  <si>
    <t>960615379/0800</t>
  </si>
  <si>
    <t>Ing.</t>
  </si>
  <si>
    <t>Ing. Brychcí Jiřina</t>
  </si>
  <si>
    <t>kancelar@oshjablonec.cz</t>
  </si>
  <si>
    <t>SH ČMS-Sbor dobrovolných hasičů Semily 1</t>
  </si>
  <si>
    <t>68</t>
  </si>
  <si>
    <t>SH ČMS - Sbor dobrovolných hasičů Krásný Les</t>
  </si>
  <si>
    <t>SH ČMS - Sbor dobrovolných hasičů Hodkovice nad Mohelkou</t>
  </si>
  <si>
    <t>63778866</t>
  </si>
  <si>
    <t>Mimoň</t>
  </si>
  <si>
    <t>47124</t>
  </si>
  <si>
    <t>904102309/0800</t>
  </si>
  <si>
    <t>Zítka Jan</t>
  </si>
  <si>
    <t>602468109</t>
  </si>
  <si>
    <t>51401</t>
  </si>
  <si>
    <t>SH ČMS - Sbor dobrovolných hasičů Frýdštejn</t>
  </si>
  <si>
    <t>Frýdštejn</t>
  </si>
  <si>
    <t>Liberec</t>
  </si>
  <si>
    <t>62014048</t>
  </si>
  <si>
    <t>Ploukonice 45</t>
  </si>
  <si>
    <t>Všeň</t>
  </si>
  <si>
    <t>51101</t>
  </si>
  <si>
    <t>224001934/0300</t>
  </si>
  <si>
    <t>Vytina Radek</t>
  </si>
  <si>
    <t>776 890 480</t>
  </si>
  <si>
    <t>Radimovice</t>
  </si>
  <si>
    <t>Benešov u Semil</t>
  </si>
  <si>
    <t>SH ČMS Sbor dobrovolných hasičů Dlouhý Most</t>
  </si>
  <si>
    <t>62014242</t>
  </si>
  <si>
    <t>Bukovina u Čisté 11</t>
  </si>
  <si>
    <t>Bukovina u Čisté</t>
  </si>
  <si>
    <t>185472724/0300</t>
  </si>
  <si>
    <t>Hanousek Jiří</t>
  </si>
  <si>
    <t>603464203</t>
  </si>
  <si>
    <t>Všelibice</t>
  </si>
  <si>
    <t>SH ČMS Sbor dobrovolných hasičů Jeřmanice</t>
  </si>
  <si>
    <t>Jeřmanice</t>
  </si>
  <si>
    <t>SH ČMS - Sbor dobrovolných hasičů Všelibice</t>
  </si>
  <si>
    <t>SH ČMS - Sbor dobrovolných hasičů Nová Ves</t>
  </si>
  <si>
    <t>Nová Ves</t>
  </si>
  <si>
    <t>SH ČMS - Sbor dobrovolných hasičů Dětřichov</t>
  </si>
  <si>
    <t>Dětřichov</t>
  </si>
  <si>
    <t>SH ČMS - Sbor dobrovolných hasičů Jilemnice</t>
  </si>
  <si>
    <t>SH ČMS - Sbor dobrovolných hasičů Machnín</t>
  </si>
  <si>
    <t>Stráž nad Nisou</t>
  </si>
  <si>
    <t>Chrastava</t>
  </si>
  <si>
    <t>SH ČMS - Sbor dobrovolných hasičů Heřmanice</t>
  </si>
  <si>
    <t>SH ČMS - Sbor dobrovolných hasičů Stráž nad Nisou</t>
  </si>
  <si>
    <t>122</t>
  </si>
  <si>
    <t>SH ČMS Sbor dobrovolných hasičů Bratříkov</t>
  </si>
  <si>
    <t>Pěnčín</t>
  </si>
  <si>
    <t>123</t>
  </si>
  <si>
    <t>Zdislava</t>
  </si>
  <si>
    <t>evidenční číslo</t>
  </si>
  <si>
    <t>Stav žádosti</t>
  </si>
  <si>
    <t>Datum a čas přijetí žádosti</t>
  </si>
  <si>
    <t>Název žadatele / příjemce</t>
  </si>
  <si>
    <t>Právní statut</t>
  </si>
  <si>
    <t>Úplná adresa žadatele</t>
  </si>
  <si>
    <t>Kontaktní adresa žadatele</t>
  </si>
  <si>
    <t>Osoba oprávněná jednat za žadatele</t>
  </si>
  <si>
    <t>ulice  č.p./č.or</t>
  </si>
  <si>
    <t>Město, obec</t>
  </si>
  <si>
    <t>PSČ</t>
  </si>
  <si>
    <t>Titul</t>
  </si>
  <si>
    <t>Příjmení a jméno</t>
  </si>
  <si>
    <t>Telefonní spojení</t>
  </si>
  <si>
    <t>účet</t>
  </si>
  <si>
    <t>banka</t>
  </si>
  <si>
    <t>Organizování letních táborů a soustředění mladých hasičů</t>
  </si>
  <si>
    <t>Organizování hasičských soutěží dětí a mládeže</t>
  </si>
  <si>
    <t>Organizace hasičské soutěže dospělých</t>
  </si>
  <si>
    <t>Soutěž v požárním sportu dospělých</t>
  </si>
  <si>
    <t>Noční soutěž v požárním útoku</t>
  </si>
  <si>
    <t>Organizování hasičské soutěže dospělých</t>
  </si>
  <si>
    <t>Soutěž mladých hasičů Hamrovská štafeta</t>
  </si>
  <si>
    <t>Organizování hasičské soutěže dětí a mládeže</t>
  </si>
  <si>
    <t>Zkvalitnění podmínek celoroční činnosti mladých hasičů</t>
  </si>
  <si>
    <t>Karlinský H-faktor</t>
  </si>
  <si>
    <t>Školení rozhodčích mládežnických soutěží a rozhodčí požárního sportu</t>
  </si>
  <si>
    <t>Celoroční činnost mladých hasičů</t>
  </si>
  <si>
    <t>O Pohár starosty OSH Liberec</t>
  </si>
  <si>
    <t>Organizování hasičských soutěží dospělých</t>
  </si>
  <si>
    <t>Okresní kolo mladých hasičů a dorostu</t>
  </si>
  <si>
    <t>Okresní kolo soutěže v požárním sportu</t>
  </si>
  <si>
    <t>Okresní kolo hry Plamen, soutěže dorostu a ZHV</t>
  </si>
  <si>
    <t>Pohár dráčka Soptíka</t>
  </si>
  <si>
    <t>Soustředění mladých hasičů</t>
  </si>
  <si>
    <t>Krásnoleský víceboj</t>
  </si>
  <si>
    <t>Memoriál Vladimíra Linky</t>
  </si>
  <si>
    <t>Organizování soustředění mladých hasičů</t>
  </si>
  <si>
    <t>Cesta pohádkovým lesem</t>
  </si>
  <si>
    <t>Organizování celoroční činnosti mladých hasičů</t>
  </si>
  <si>
    <t>Letní tábor s výcvikovým programem</t>
  </si>
  <si>
    <t>d) organizování soutěže dospělých</t>
  </si>
  <si>
    <t>b) organizování hasičských soutěží dětí a mládeže</t>
  </si>
  <si>
    <t>c) zkvalitnění podmínek celoroční činnosti mladých hasičů</t>
  </si>
  <si>
    <t>Soutěž mladých hasičů</t>
  </si>
  <si>
    <t>Lužecký pohár</t>
  </si>
  <si>
    <t>Dětská „Soutěž o pohár starosty“</t>
  </si>
  <si>
    <t>Krajské kolo v požárním sportu</t>
  </si>
  <si>
    <t>Krajské kolo mladých hasičů a dorostu</t>
  </si>
  <si>
    <t>Pohár OSH Semily ,,O dráčka Soptíka“</t>
  </si>
  <si>
    <t>Hasičský tábor SDH Semily 1</t>
  </si>
  <si>
    <t>Sportovní dresy pro SDH Semily 1</t>
  </si>
  <si>
    <t>Podkrkonošský pohár mládeže</t>
  </si>
  <si>
    <t>Realizace hasičské soutěže dětí a mládeže</t>
  </si>
  <si>
    <t>Dětská soutěž MH „O hrad Frýdštejn“</t>
  </si>
  <si>
    <t>Tábor mladých hasičů</t>
  </si>
  <si>
    <t>Organizování tábora mladých hasičů</t>
  </si>
  <si>
    <t>Celoroční podpora práce a činnosti s mládeží</t>
  </si>
  <si>
    <t>Uspořádání hasičských soutěží dospělých</t>
  </si>
  <si>
    <t>Soptíci v akci</t>
  </si>
  <si>
    <t>Organizování hasičských soutěží dospělých.</t>
  </si>
  <si>
    <t>Soutěž o povodňový kruh</t>
  </si>
  <si>
    <t>TFA Nová Ves</t>
  </si>
  <si>
    <t>O pohár starosty obce Dětřichov</t>
  </si>
  <si>
    <t>Výcvik mladých hasičů na soustředění v Miletínských Lázních</t>
  </si>
  <si>
    <t>Organizování výcviku mladých hasičů na soustředění</t>
  </si>
  <si>
    <t>Pravidelná sportovní činnost kolektivu mladých hasičů SDH Machnín</t>
  </si>
  <si>
    <t>Heřmanické šedesátkování</t>
  </si>
  <si>
    <t>a) Organizování letních táborů a soustředění mladých hasičů</t>
  </si>
  <si>
    <t>SH ČMS - Sbor dobrovolných hasičů Jablonec nad Jizerou</t>
  </si>
  <si>
    <t>SH ČMS - Sbor dobrovolných hasičů Mimoň</t>
  </si>
  <si>
    <t>SH ČMS - Sbor dobrovolných hasičů Benešov u Semil</t>
  </si>
  <si>
    <t>P. č. dle doručení</t>
  </si>
  <si>
    <t>P. č. dle abecedy</t>
  </si>
  <si>
    <t>SH ČMS - Sbor dobrovolných hasičů Křečovice</t>
  </si>
  <si>
    <t>STORNO</t>
  </si>
  <si>
    <t>Školení 3 dny</t>
  </si>
  <si>
    <t>Soustředění mladých hasičů 4 dny</t>
  </si>
  <si>
    <t>Letní soustředění 7 dní</t>
  </si>
  <si>
    <t>Hasičská soutěž l den</t>
  </si>
  <si>
    <t>den</t>
  </si>
  <si>
    <t>měsíc</t>
  </si>
  <si>
    <t>zahájení</t>
  </si>
  <si>
    <t>ukončení</t>
  </si>
  <si>
    <t>ANO</t>
  </si>
  <si>
    <t>SH ČMS - Sbor dobrovolných hasičů Martinice</t>
  </si>
  <si>
    <t>SH ČMS - Sbor dobrovolných hasičů Kunratice</t>
  </si>
  <si>
    <t>Kunratice</t>
  </si>
  <si>
    <t>Soutěž v požárním sportu „O pohár obce Kunratice“</t>
  </si>
  <si>
    <t>Škodějovský pohár</t>
  </si>
  <si>
    <t>Hasičská soutěž - l den</t>
  </si>
  <si>
    <t>Hasičská soutěž dospělých - l den</t>
  </si>
  <si>
    <t>Hasičská soutěž dětí a mládeže - l den</t>
  </si>
  <si>
    <t>Doba trvání akce - 1 den</t>
  </si>
  <si>
    <t>Doba trvání akce - 2 dny</t>
  </si>
  <si>
    <t>Letní tábor mladých hasičů</t>
  </si>
  <si>
    <t>Organizování soutěže dospělých</t>
  </si>
  <si>
    <t>Projekty splňující podmínky Programu - doporučené k realizaci</t>
  </si>
  <si>
    <t>Projekty splňující podmínky Programu - nedoporučené k realizaci z důvodu nedostatků finančních prostředků (tzv. Zásobník projektů)</t>
  </si>
  <si>
    <t xml:space="preserve">P. č. </t>
  </si>
  <si>
    <t>SH ČMS - Sbor dobrovolných hasičů Radimovice</t>
  </si>
  <si>
    <t>SH ČMS - Sbor dobrovolných hasičů Zdislava</t>
  </si>
  <si>
    <t>k rozdělení (bude převedeno do programu 1.2 v r. 2019):</t>
  </si>
  <si>
    <r>
      <t xml:space="preserve">3
</t>
    </r>
    <r>
      <rPr>
        <b/>
        <sz val="8"/>
        <color indexed="12"/>
        <rFont val="Times New Roman"/>
        <family val="1"/>
        <charset val="238"/>
      </rPr>
      <t>30</t>
    </r>
  </si>
  <si>
    <r>
      <t xml:space="preserve">4
</t>
    </r>
    <r>
      <rPr>
        <b/>
        <sz val="8"/>
        <color indexed="12"/>
        <rFont val="Times New Roman"/>
        <family val="1"/>
        <charset val="238"/>
      </rPr>
      <t>25</t>
    </r>
  </si>
  <si>
    <t>5
15</t>
  </si>
  <si>
    <t>O Pohár starosty obce Lázně Libverda, XV. ročník</t>
  </si>
  <si>
    <t>Ne</t>
  </si>
  <si>
    <t>SH ČMS Sbor dobrovolných hasičů Horní Tanvald</t>
  </si>
  <si>
    <t>23. ročník soutěže O pohár starosty města Tanvaldu - kategorie dětí</t>
  </si>
  <si>
    <t>Organizování hasičských soutěží dětí</t>
  </si>
  <si>
    <t>4/2018</t>
  </si>
  <si>
    <t>23. ročník soutěže O pohár starosty města Tanvaldu - kategorie dospělých</t>
  </si>
  <si>
    <t>KULBX00G87RN</t>
  </si>
  <si>
    <t>07.03.2018</t>
  </si>
  <si>
    <t>SH-ČMS Sbor dobrovolných hasičů Ploukonice</t>
  </si>
  <si>
    <t>Finanční podpora práce s mládeží v kalendářním roce včetně přípravy na soutěže Plamen a soutěže místního významu.</t>
  </si>
  <si>
    <t>1/2018</t>
  </si>
  <si>
    <t>31.12.2018</t>
  </si>
  <si>
    <t>19.02.2019</t>
  </si>
  <si>
    <t>KULBX00G8EE3</t>
  </si>
  <si>
    <t>SH ČMS-Sbor dobrovolných hasičů Bukovina u Čisté</t>
  </si>
  <si>
    <t>hanousekjiri@tiscali.cz</t>
  </si>
  <si>
    <t>Požární útok do vrchu</t>
  </si>
  <si>
    <t>V sobotu 20.01října se v přírodním areálu uskuteční soutěž v požárním útoku, dle pravidel PS. Jediná odlišnost je, že dráha není po rovině, ale ko kopce s převýšením 14 m a největším sklonem 45 stupňů.</t>
  </si>
  <si>
    <t>Finanční podpora realizace požárního útoku do vrchu.</t>
  </si>
  <si>
    <t>10/2018</t>
  </si>
  <si>
    <t>20.10.2018</t>
  </si>
  <si>
    <t>09.12.2018</t>
  </si>
  <si>
    <t>KULBX00G8EL4</t>
  </si>
  <si>
    <t>8</t>
  </si>
  <si>
    <t>Dne 2.6.2018 se uskuteční v přírodním areálu v Bukovině u Čisté, akce mladých hasičů a pionýrů. Na organizaci se bude podílet SDH Bukovina u Čisté a Pionýrská skupina ,,Beta,, z Prahy 10.</t>
  </si>
  <si>
    <t>Finanční podpora realizace Dětského dne, se zaměřením na hasičskou tématiku a práce složek IZS</t>
  </si>
  <si>
    <t>6/2018</t>
  </si>
  <si>
    <t>02.06.2018</t>
  </si>
  <si>
    <t>22.07.2018</t>
  </si>
  <si>
    <t>KULBX00G8QAB</t>
  </si>
  <si>
    <t>Liberec 18 - Karlinky</t>
  </si>
  <si>
    <t>Letní tábor Mladých hasičů</t>
  </si>
  <si>
    <t>Účelem projektu je zorganizování letního tábora Mladých hasičů, který každoročně pořádáme pro převážně hasičskou mládež.</t>
  </si>
  <si>
    <t>Akce si zaslouží podporu pro svou organizační a finanční náročnost a pro svou orientací na hasičskou tématiku. Program tábora tvoří nedílnou součást celoročního výcviku Mladých hasičů.</t>
  </si>
  <si>
    <t>31.07.2018</t>
  </si>
  <si>
    <t>19.09.2018</t>
  </si>
  <si>
    <t>KULBX00G8QB6</t>
  </si>
  <si>
    <t>Účelem projektu je zorganizování hasičské soutěže v požárním sportu pro žáky a dorost.. Je nepostupová a je určena pro dětské kolektivy Mladých hasičů liberecka.</t>
  </si>
  <si>
    <t>Dětské pohárové soutěže v požárním sportu tvoří protiváhu postupovým soutěžím a finanční příspěvek kraje vylepší finanční bilanci obvykle ztrátové akce.</t>
  </si>
  <si>
    <t>KULBX00G8QC1</t>
  </si>
  <si>
    <t>Obvodové kolo Požární hry Plamen</t>
  </si>
  <si>
    <t>Účelem projektu je zorganizování obvodového kola soutěže mladších a starších žáků v požárním sportu. Soutěž je postupová a je určena pro dětské kolektivy Mladých hasičů liberecka.</t>
  </si>
  <si>
    <t>Dětské postupové soutěže v požárním sportu jsou důležitou součástí výchovy a výcviku mladých hasičů a finanční přispěvek kraje vylepší finanční bilanci obvykle ztrátové akce.</t>
  </si>
  <si>
    <t>30.06.2018</t>
  </si>
  <si>
    <t>19.08.2018</t>
  </si>
  <si>
    <t>KULBX00G8R7J</t>
  </si>
  <si>
    <t>08.03.2018</t>
  </si>
  <si>
    <t>SH ČMS - Sbor doborovolných hasičů Česká Lípa</t>
  </si>
  <si>
    <t>Chceme být soptíky aneb celoroční činnost mladých hasičů Ćeská Lípa</t>
  </si>
  <si>
    <t>Příjmem mladých hasičů je pouze příspěvek z členských příspěvků a příspěvků od rodičů na činnost. Jelikož oddíl navštěvují i děti ze sociálně slabých rodin, je problém zajistit různé akce. Byly osloveni i sponzoři a MěÚ Č.Lípa</t>
  </si>
  <si>
    <t>21.12.2018</t>
  </si>
  <si>
    <t>09.02.2019</t>
  </si>
  <si>
    <t>KULBX00G8RBZ</t>
  </si>
  <si>
    <t>Dětská liga pro mladé hasiče - 17. ročník</t>
  </si>
  <si>
    <t>Finanční odpora na pořádání akce je velice náročná. Jediným příjmem Sboru jsou členské příspěvky. Sbor osloví i MěÚ Česká Lípa a ostatní spozory s žádostí o příspěvek na podporu akce</t>
  </si>
  <si>
    <t>KULBX00G8RDP</t>
  </si>
  <si>
    <t>O putovní pohár města Česká Lípa - 2. ročník</t>
  </si>
  <si>
    <t>Jediným příjmen Sboru jsou členské příspěvky členů. Z důvodu finanční náročnosti akce budou dále osleveni sponzoři a město Česká Lípa</t>
  </si>
  <si>
    <t>30.04.2018</t>
  </si>
  <si>
    <t>19.06.2018</t>
  </si>
  <si>
    <t>Organizování hasičských soutěží pro děti a mládež</t>
  </si>
  <si>
    <t>3/2018</t>
  </si>
  <si>
    <t>30.11.2018</t>
  </si>
  <si>
    <t>19.01.2019</t>
  </si>
  <si>
    <t>Dlouhomostecký čtyřboj 2018</t>
  </si>
  <si>
    <t>30.09.2018</t>
  </si>
  <si>
    <t>19.11.2018</t>
  </si>
  <si>
    <t>SH ČMS - sbor dobrovolných hasičů Višňová</t>
  </si>
  <si>
    <t>724 815 715</t>
  </si>
  <si>
    <t>20.12.2018</t>
  </si>
  <si>
    <t>KULBX00G922Q</t>
  </si>
  <si>
    <t>Soutěž O Zlatou povodňovou lopatu + oslavy 145. výročí SDH Višňová</t>
  </si>
  <si>
    <t>Pořádání hasičské soutěže dospělých v plnění pytlů pískem spojené s propagací hasičů. Jedná se o 10. ročník letos spojený s oslavami 145. výročí založení sboru.</t>
  </si>
  <si>
    <t>31.08.2018</t>
  </si>
  <si>
    <t>Organizování letního tábora</t>
  </si>
  <si>
    <t>Letní tábor Junior 2018</t>
  </si>
  <si>
    <t>KULBX00G9B2Z</t>
  </si>
  <si>
    <t>11.03.2018</t>
  </si>
  <si>
    <t>Tyršovo náměstí 70/I.</t>
  </si>
  <si>
    <t>zitkahonza@seznam.cz</t>
  </si>
  <si>
    <t>Letní soustředění mladých hasičů Mimoň Vižňov 2018</t>
  </si>
  <si>
    <t>Žádame z důvodu finančního zajištění celé akce (ubytování, strava, doprava, ceny, materiál potřebný k zajištění akce, ostatní náklady spojené s akcí</t>
  </si>
  <si>
    <t>Mimoňské šedesátkování a stovkování</t>
  </si>
  <si>
    <t>Organizování  hasičských soutěží dětí a mládeže</t>
  </si>
  <si>
    <t>SHČMS Sbor dobrovolných hasičů Škodějov</t>
  </si>
  <si>
    <t>První kolo seriálu nočních soutěží v požárním útoku FNC 2018</t>
  </si>
  <si>
    <t>Noční dětská soutěž v požárním útoku "Dalešický korálek"</t>
  </si>
  <si>
    <t>31.10.2018</t>
  </si>
  <si>
    <t>Okrsková soutěž</t>
  </si>
  <si>
    <t>12.03.2018</t>
  </si>
  <si>
    <t>O Předvánočního kapra</t>
  </si>
  <si>
    <t>SH ČMS-Krajské sdružení hasičů Libereckého kraje</t>
  </si>
  <si>
    <t>SH ČMS - Sbor dobrovolných hasičů Maršovice</t>
  </si>
  <si>
    <t>Maršovice</t>
  </si>
  <si>
    <t>Organizování hasičských soutěží pro  dětí a mládeže</t>
  </si>
  <si>
    <t>KULBX00G9FMF</t>
  </si>
  <si>
    <t>Memoriál Jana Šourka</t>
  </si>
  <si>
    <t>Soutěž v požárním útoku z podzemní nádrže. Zároveň s touto soutěží probíhá soutěž dětí v malování obrázků s hasičskou tématikou o ceny.</t>
  </si>
  <si>
    <t>Všelibický pohár 2018</t>
  </si>
  <si>
    <t>Pořízení věcných prostředků pro práci s mládeží</t>
  </si>
  <si>
    <t>KULBX00G9JQ3</t>
  </si>
  <si>
    <t>Letní soustředění mladých hasičů s výcvikovým programem s požární tématikou</t>
  </si>
  <si>
    <t>Podporou tohoto projektu zkvalitníme podmínky pro nácvik hasičských disciplín.</t>
  </si>
  <si>
    <t>Zkvalitnění podmínek činnosti mladých hasičů</t>
  </si>
  <si>
    <t>SH ČMS-Sbor dobrovolných hasičů Nedaříž</t>
  </si>
  <si>
    <t>Horka u Staré Paky</t>
  </si>
  <si>
    <t>13.03.2018</t>
  </si>
  <si>
    <t>SH ČMS -Sbor dobrovolných hasičů Chrastava</t>
  </si>
  <si>
    <t>KULBX00G9OY0</t>
  </si>
  <si>
    <t>SH ČMS - Sbor dobrovolných hasičů Rychnov u Jablonce n/N</t>
  </si>
  <si>
    <t>64668215</t>
  </si>
  <si>
    <t>Sokolská 521</t>
  </si>
  <si>
    <t>Rychnov u Jablonce n/N</t>
  </si>
  <si>
    <t>212082300/0300</t>
  </si>
  <si>
    <t>Ing. Bartoň Petr</t>
  </si>
  <si>
    <t>724178304</t>
  </si>
  <si>
    <t>tmps@seznam.cz</t>
  </si>
  <si>
    <t>Nákup plastové nádrže (kádě) pro požární sport</t>
  </si>
  <si>
    <t>Zkvalitnění podmínek celoroční činnosti mladých hasičů (pro tréninkovou přípravu a soutěže dětí a mládeže v poř. sportu)</t>
  </si>
  <si>
    <t>Nahrazení staré plechové požární nádržíe (kádě) na požární sport, která neopravitelně propouští vodu vypouštěcím ventilem, pro manipulaci dětmi a mláděží je těžká a již na řadě míst prorezivělá a několikrát svařovaná.</t>
  </si>
  <si>
    <t>SH ČMS - Sbor dobrovolných hasičů Libíč</t>
  </si>
  <si>
    <t>Libíčský mač</t>
  </si>
  <si>
    <t>Soutěž O Zlatou povodňovou lopatu - Memoriál Fr. Melky st.</t>
  </si>
  <si>
    <t>Dětská soutěž o dráčka Soptíka Bozkov 2018</t>
  </si>
  <si>
    <t>Zajištění celoroční činnosti mládeže SDH Bozkov</t>
  </si>
  <si>
    <t>Letní tábor SDH Bozkov Borečov 2018</t>
  </si>
  <si>
    <t>14.03.2018</t>
  </si>
  <si>
    <t>SHČMS Sbor dobrovolných hasičů Velké Hamry I</t>
  </si>
  <si>
    <t>Letní tábor mladých hasičů Borečov 2018</t>
  </si>
  <si>
    <t>Finanční podpora realizace letního tábora mladých hasičů</t>
  </si>
  <si>
    <t>KULBX00G9VTC</t>
  </si>
  <si>
    <t>Sychrovský pohár 2018</t>
  </si>
  <si>
    <t>Obvodové kolo hry Plamen 2018</t>
  </si>
  <si>
    <t>Zimní soustředění mladých hasičů Albrechtice 2018</t>
  </si>
  <si>
    <t>SH ČMS - SDH Čistá u Horek</t>
  </si>
  <si>
    <t>Čistá u Horek</t>
  </si>
  <si>
    <t>Pohár velitele 2018</t>
  </si>
  <si>
    <t>Organizování hasičských soutěží dětí a mládeže.</t>
  </si>
  <si>
    <t>KULBX00G9XR8</t>
  </si>
  <si>
    <t>SH ČMS - Sbor dobrovolných hasičů Jablonecké Paseky</t>
  </si>
  <si>
    <t>60254980</t>
  </si>
  <si>
    <t>Pionýrů 4472/7</t>
  </si>
  <si>
    <t>46602</t>
  </si>
  <si>
    <t>2113689974/2700</t>
  </si>
  <si>
    <t>Benda Pavel</t>
  </si>
  <si>
    <t>777687879</t>
  </si>
  <si>
    <t>p.bend@seznam.cz</t>
  </si>
  <si>
    <t>Podpora celoroční činnosti MH</t>
  </si>
  <si>
    <t>Finanční podpora činnosti MH</t>
  </si>
  <si>
    <t>Pořízení přívěsného vozíku pro mladé hasiče</t>
  </si>
  <si>
    <t>SH ČMS Sbor dobrovolných hasičů Vesec</t>
  </si>
  <si>
    <t>Letní dětský tábor</t>
  </si>
  <si>
    <t>Martinice v Krkonoších</t>
  </si>
  <si>
    <t>Soustředění pro malé hasiče z Martinic v Krkonoších</t>
  </si>
  <si>
    <t>Kvalitní podmínky pro mladé hasiče v Martinicích</t>
  </si>
  <si>
    <t>Organizace hasičské soutěže dětí a mládeře</t>
  </si>
  <si>
    <t>Noční soutěž</t>
  </si>
  <si>
    <t>SH ČMS - Sbor dobrovolný hasičů Vesec</t>
  </si>
  <si>
    <t>Celoroční činnost kolektivu mladých hasičů</t>
  </si>
  <si>
    <t>práce s dětmi a mládeží (celoroční činnost mladých hasičů) včetně hasičských soutěží dětí a mládež</t>
  </si>
  <si>
    <t>Podzimní soustředění mladých hasičů</t>
  </si>
  <si>
    <t>Zkvalitnění podmínek celoroční činnost mladých hasičů</t>
  </si>
  <si>
    <t>SH ČMS - Sbor dobrovoných hasičů Roudný</t>
  </si>
  <si>
    <t>Okrsková soutěž v požárním útoku "Okrsku Frýdštejn"</t>
  </si>
  <si>
    <t>Fire night cup</t>
  </si>
  <si>
    <t>Soutěž v požárním útoku „Benešovský pohár“ - Jizerská liga</t>
  </si>
  <si>
    <t>SH ČMS - Sbor dobrovolných hasičů Poniklá</t>
  </si>
  <si>
    <t>Poniklá</t>
  </si>
  <si>
    <t>SH ČMS  Sbor dobrovolných hasičů Bratříkov</t>
  </si>
  <si>
    <t>Bratříkovský víceboj</t>
  </si>
  <si>
    <t>Nákup sportovního vybavení pro dětská družstva SDH Bratříkov</t>
  </si>
  <si>
    <t>SH ČMS- Sbor dobrovolných hasičů Lužec</t>
  </si>
  <si>
    <t>Jeřmanický Víceboj</t>
  </si>
  <si>
    <t>Jeřmanická Alej</t>
  </si>
  <si>
    <t>Pohár starostky obce Jeřmanice</t>
  </si>
  <si>
    <t>Dětská střelecká soutěž</t>
  </si>
  <si>
    <t>SH ČMS - Sbor dobrovolných hasičů Janův Důl</t>
  </si>
  <si>
    <t>Janův Důl</t>
  </si>
  <si>
    <t>Okrsková soutěž okrsku Osečná v Janově Dole</t>
  </si>
  <si>
    <t>SH ČMS - Sbor dobrovolných hasičů Svijany</t>
  </si>
  <si>
    <t>Hasičská soutěž v požárním útoku „Svijanská 13“</t>
  </si>
  <si>
    <t>Hasičská soutěž mladých hasičů „Svijanský Soptík“</t>
  </si>
  <si>
    <t>Okrsková soutěž k výročí 140 let SDH Svijany</t>
  </si>
  <si>
    <t>SH ČMS - Sbor dobrovolných hasičů Karlinky</t>
  </si>
  <si>
    <t>MEMORIÁL JANA ŠOURKA soutěž v požárním útoku</t>
  </si>
  <si>
    <t>SH ČMS - Sbor dobrovolných hasičů Svojkov</t>
  </si>
  <si>
    <t>Svojkov</t>
  </si>
  <si>
    <t>Umožnění výcviku mládeže SDH Svojkov v požárním útoku hry plamen</t>
  </si>
  <si>
    <t>Hasičská soutěž v požárním útoku mladých hasičů - Pilínkovský plamínek</t>
  </si>
  <si>
    <t>Hasičská soutěž v požárním útoku mladých hasičů</t>
  </si>
  <si>
    <t>19.03.2018</t>
  </si>
  <si>
    <t>SH ČMS - Sbor dobrovolných hasičů Rychnov u Jablonce n.N.</t>
  </si>
  <si>
    <t>KULBX00GATA0</t>
  </si>
  <si>
    <t>SHČMS - Sdružení dobrovolných hasičů Nový Bor</t>
  </si>
  <si>
    <t>63778441</t>
  </si>
  <si>
    <t>Generála Svobody 812</t>
  </si>
  <si>
    <t>Nový Bor</t>
  </si>
  <si>
    <t>47301</t>
  </si>
  <si>
    <t>160931613/0600</t>
  </si>
  <si>
    <t>Sobotka David</t>
  </si>
  <si>
    <t>728213466</t>
  </si>
  <si>
    <t>david@hasicinovybor.eu</t>
  </si>
  <si>
    <t>Organizace třech soustředění mladých hasičů z Nového Boru</t>
  </si>
  <si>
    <t>Cílem projektu je zrealizovat tři soustředění kroužku novoborských mladých hasičů, který vznikl v loňském roce. Program soustředění bude zaměřen na propojení teoretické a praktické přípravy, vše směřuje k účasti v celorepublikové soutěži Plamen.</t>
  </si>
  <si>
    <t>Finanční podpora realizace tří soustředění novoborských mladých hasičů.</t>
  </si>
  <si>
    <t>28.10.2018</t>
  </si>
  <si>
    <t>17.12.2018</t>
  </si>
  <si>
    <t>KULBX00GATIW</t>
  </si>
  <si>
    <t>Nákup vybavení pro mladé hasiče Nový Bor</t>
  </si>
  <si>
    <t>Cílem projektu je zkvalitnění podmínek celoroční činnosti mladých hasičůj zakoupením 2 ks terčů, triček a hasičských pracovních stejnokrojů pro nově vzniklou skupinu mladých hasičů při SDH Nový Bor.</t>
  </si>
  <si>
    <t>Nákup vybavení zajistí lepší přípravu ve výcvikovém programu mladých hasičů s požární tématikou a nákup triček a stejnokrojů také zvýší pocit sounáležitost ke svému SDH, který budou reprezentovat na soutěži Plamen.</t>
  </si>
  <si>
    <t>TFA JUNIOR 2018</t>
  </si>
  <si>
    <t>Machnínská šlápota 2018</t>
  </si>
  <si>
    <t>Závod požárnické všestrannosti 2018</t>
  </si>
  <si>
    <t>KULBX00GAXJZ</t>
  </si>
  <si>
    <t>128</t>
  </si>
  <si>
    <t>SH ČMS- Okresní sdružení hasičů Jablonec nad Nisou</t>
  </si>
  <si>
    <t>Jungamnnova 685/8</t>
  </si>
  <si>
    <t>604369773</t>
  </si>
  <si>
    <t>V. Jablonecká hala Mladých hasičů a IV. Jablonecká hala Dorostu</t>
  </si>
  <si>
    <t>Soutěže jsou určeny pro děti a dorost, závodníci soutěží v bězích na 60 m s překážkami a 100 m s překžkami. Jablonecká hala  MH je součástí seriálu Českého halového poháru. Závody jsou určeny pro děti a mládež z celé republiky a zahraničí.</t>
  </si>
  <si>
    <t>KULBX00GAXUG</t>
  </si>
  <si>
    <t>129</t>
  </si>
  <si>
    <t>Soutěž je určena pro muže a pro ženy a pro příslušníky HZS z celé republiky a i ze zahraničí. Závodníci soutěží v bězích na 100 m s překážkami. Zároveň jde o zvyšování fyzické přípravy dobovolných i profesionálních hasičů.</t>
  </si>
  <si>
    <t>Jablonecká hala 2018</t>
  </si>
  <si>
    <t>Okresní kolo hry Plamen a Dorost</t>
  </si>
  <si>
    <t>Celoroční činnost mladých hasičů při SDH Stráž nad Nisou</t>
  </si>
  <si>
    <t>Strážský pohár v požárním útoku pro mladé hasiče 20.ročník</t>
  </si>
  <si>
    <t>SHČMS - Sbor dobrovolných hasičů Nový Bor</t>
  </si>
  <si>
    <t>c) Zkvalitnění podmínek celoroční činnosti mladých hasičů</t>
  </si>
  <si>
    <t>Uspořádání dětského tábor - 8 dní</t>
  </si>
  <si>
    <t>Požární útok do vrchu l den</t>
  </si>
  <si>
    <t>Činnost mladých hasičů - l rok</t>
  </si>
  <si>
    <t>Pořádání soutěže pro muže a ženy akce/den - 1/1</t>
  </si>
  <si>
    <t>Pořádání soutěže pro mladé hasiče - l den</t>
  </si>
  <si>
    <t>Letní soustředění kolektivu mladých hasičů SDH Dalešice 2018</t>
  </si>
  <si>
    <t>Celoroční činnost - 30 dětí</t>
  </si>
  <si>
    <t>Doba trvání tábor 8 dní</t>
  </si>
  <si>
    <t>Doba trvání soutěže l den</t>
  </si>
  <si>
    <t>3 soustředění mladých hasičů - 9 dní</t>
  </si>
  <si>
    <t>Soutěž pro dospělé v požárním útoku</t>
  </si>
  <si>
    <t>Nádrž pro požárn í sport l ks, zajištění činnosti mladých hasičů l rok</t>
  </si>
  <si>
    <t>Plastová nádrž (káď) pro požární sport l ks</t>
  </si>
  <si>
    <t>Činnost mladých hasičů l rok</t>
  </si>
  <si>
    <t>Celoroční činnost družstev mládeže 10 měsíců</t>
  </si>
  <si>
    <t xml:space="preserve">  </t>
  </si>
  <si>
    <t>Soutěž pro mladé hasiče l den</t>
  </si>
  <si>
    <t>navíc</t>
  </si>
  <si>
    <t>Soustředění - doba trvání akce 11 dní</t>
  </si>
  <si>
    <t>Asi navíc</t>
  </si>
  <si>
    <t>Realizace soutěže dospělých v požárním útoku</t>
  </si>
  <si>
    <t>kontrol. výpočet</t>
  </si>
  <si>
    <t>Požární útok do vrchu -  l den</t>
  </si>
  <si>
    <t>ANO - ale zpracování žádosti chyby, není uvedeno na co se použije dotace</t>
  </si>
  <si>
    <t>Chceme být soptíky aneb celoroční činnost mladých hasičů Česká Lípa</t>
  </si>
  <si>
    <t>Činnost mladých hasičů - 1 rok</t>
  </si>
  <si>
    <t>pořádání soutěže pro muže a ženy akce/den - 1/1</t>
  </si>
  <si>
    <t>Soutěž - l</t>
  </si>
  <si>
    <t>ANO ( ale účel financí) - krit. 5 ?</t>
  </si>
  <si>
    <t>Soutěž pro dospělé - l akce</t>
  </si>
  <si>
    <t>Dětská soutěž - l akce</t>
  </si>
  <si>
    <t>Soustředění mladých hasičů - 4 dny</t>
  </si>
  <si>
    <t>Hasičská soutěž dospělých  - l den</t>
  </si>
  <si>
    <t>Soutěž pro děti ve střelbě ze vzduchovky - l den</t>
  </si>
  <si>
    <t>Sady medailí - 180 ks, cena do soutěže - pizza - 32 ks, leginy pro požární sport - 14 ks, sportovní koš s klapkou - l ks, pásek na požární sport - 5 ks</t>
  </si>
  <si>
    <t>Pořízení přívěsného vozíku pro činnost mladých hasičů SDH Dlouhý Most</t>
  </si>
  <si>
    <t>Přívěsný vozík - l ks</t>
  </si>
  <si>
    <t>Cesta pohádkovým lesem - l den</t>
  </si>
  <si>
    <t>Letní tábor  - 8 dní</t>
  </si>
  <si>
    <t>Diplomy 80 - ks, poháry - 12 ks, medaile - 12 ks</t>
  </si>
  <si>
    <t>Dětská soutěž MH "O hrad Frýdštejn" - l den</t>
  </si>
  <si>
    <t>Noční soutěž - 2 dny</t>
  </si>
  <si>
    <t>Tábor mladých hasičů - 8 dní</t>
  </si>
  <si>
    <t>Soutěž v požárním útoku dospělých - l den</t>
  </si>
  <si>
    <t>Ligová soutěž v požárním útoku dospělých - l den</t>
  </si>
  <si>
    <t>Soutěž hasičský pochod - l den</t>
  </si>
  <si>
    <t>ANO (chybí náklady)</t>
  </si>
  <si>
    <t>ANO (špatně účel, podrobný popis)</t>
  </si>
  <si>
    <t>Pohár OSH Semily „O dráčka Soptíka“</t>
  </si>
  <si>
    <t xml:space="preserve">Zajištění celoroční činnosti mladých hasičů - l rok </t>
  </si>
  <si>
    <t>ANO (ale chybí náklady)</t>
  </si>
  <si>
    <t>Letní soustředění - 7 dní</t>
  </si>
  <si>
    <t xml:space="preserve">Letní soustředění mladých hasičů </t>
  </si>
  <si>
    <t>Vysoušeč obuvi - l ks</t>
  </si>
  <si>
    <t>Celoroční činnost MH - l rok</t>
  </si>
  <si>
    <t>ANO (ale nejsou náklady)</t>
  </si>
  <si>
    <t>Doba trvání akce - 3 dny</t>
  </si>
  <si>
    <t>Hasičská soutěž - 2 dny</t>
  </si>
  <si>
    <t>ANO (ale nepřesně účel, chybí náklady)</t>
  </si>
  <si>
    <t>Realizace výcviku mladých hasičů - l5 dní</t>
  </si>
  <si>
    <t>Soutěž v požárním sportu - l ks</t>
  </si>
  <si>
    <t xml:space="preserve">Liberec </t>
  </si>
  <si>
    <t>Soutěž - 3 dny</t>
  </si>
  <si>
    <t>Soutěž - l den</t>
  </si>
  <si>
    <t>doba trvání tábora - 8 dní</t>
  </si>
  <si>
    <t>doba trvání soutěže - 1 den</t>
  </si>
  <si>
    <t>Letní pobytový tábor - 8 dní</t>
  </si>
  <si>
    <t>Doba trvání soutěže - 1 den</t>
  </si>
  <si>
    <t>Celoroční činnost mladých hasičů - 12 měsíců</t>
  </si>
  <si>
    <t>Hasičská soutěž dětí a mládeže - 1 den</t>
  </si>
  <si>
    <t>Sdružení hasičů Čech, Moravy a Slezska - Sbor dobrovolných hasičů Pilínkov</t>
  </si>
  <si>
    <t>Hasičská soutěž mladých hasičů - 1 den</t>
  </si>
  <si>
    <t>Dětská  hasičská  soutěž  ,,FLORIÁNEK“</t>
  </si>
  <si>
    <t>Dětská hasičská soutěž - l den</t>
  </si>
  <si>
    <t>Přilba na požární sport - dětská - 4 ks, Hadice B 75 s koncovkou - 2 ks, Hadice C 52 s koncovkou - 4 ks, Hadice D 25 s koncovkou - 6 ks, Savice se šroubením 1,6 m - l ks, Sedací úvazek - dětský - 2 ks</t>
  </si>
  <si>
    <t xml:space="preserve"> Soustředění - 5 dní</t>
  </si>
  <si>
    <t>Nákup nůžkového pártystanu - l ks</t>
  </si>
  <si>
    <t>zakoupení terče nástřikového CTIF se světelnou signalizací - 1 ks,  zakoupení hasičských pracovních stejnokrojů - 15 ks, zakoupení triček - 25 ks</t>
  </si>
  <si>
    <t>Celoroční činnost mladých hasičů - 10 měsíců</t>
  </si>
  <si>
    <t>Soutěž pro děti v požárním sportu - 1 den</t>
  </si>
  <si>
    <t>Pořádání soutěže - 1 den, uzlový stojan - 1 ks, koberec - 1 ks</t>
  </si>
  <si>
    <t>Organizování hasičské soutěže dětí - cílem je příprava,prověření znalostí a dovedností v požárním sportu</t>
  </si>
  <si>
    <t>Zkvalitnění podmínek celoroční činnosti mladých hasičů - zvýšení bezpečnosti dětí při cvičení a soutěžích, rozvoj pohybových dovedností</t>
  </si>
  <si>
    <t>Helmy - 12 ks, hadice - 2 ks, hadice (pro běh 60 m překážek) - 1 ks, překážková dráha - 1 sada</t>
  </si>
  <si>
    <t>Soutěž - 1 den</t>
  </si>
  <si>
    <t>Letní tábor mladých hasičů - 8 dní</t>
  </si>
  <si>
    <t>ANO (ale bez nákladů)</t>
  </si>
  <si>
    <t>Soutěž pro dospělé v požárním útoku - 1 den</t>
  </si>
  <si>
    <t>Soutěž pro děti v požárním útoku - 1 den</t>
  </si>
  <si>
    <t>Okrsková soutěž pro dospělé v požárním útoku a štafetě - 1 den</t>
  </si>
  <si>
    <t>Hasičská soutěž - 1 den</t>
  </si>
  <si>
    <t>Zimní soustředění - 5 dnů</t>
  </si>
  <si>
    <t>ANO (ale nejsou uvedeny všechny náklady)</t>
  </si>
  <si>
    <t>Hasičská soutěž dospělých - 1 den</t>
  </si>
  <si>
    <t>soutěž v požárním útoku - 1 den</t>
  </si>
  <si>
    <t>nákup plastové nádrže (kádě) pro požární sport</t>
  </si>
  <si>
    <t>Hasičská soutěž dospělých v požárním útoku -  1 den</t>
  </si>
  <si>
    <t>Hasičská soutěž dospělých v požárním útoku - 1 den</t>
  </si>
  <si>
    <t>Hasičská soutěž dětí a mládeže - 7 dní</t>
  </si>
  <si>
    <t>sportovní dres (kalhoty+triko) - 14 ks</t>
  </si>
  <si>
    <t>hasičský tábor - 9 dní</t>
  </si>
  <si>
    <t>Hasičská soutěž dětí a mládeže Plamen - 3 dny</t>
  </si>
  <si>
    <t>Hasičská soutěž mládeže a dětí - 1 den</t>
  </si>
  <si>
    <t>SH ČMS - Sbor dobrovolných hasičů Semily 1</t>
  </si>
  <si>
    <t>Hasičské závody v běhu na 60 m a 100 m III. ročník pro mladé hasiče a dorost</t>
  </si>
  <si>
    <t>Činnost mladých hasičů - 11 měsíců</t>
  </si>
  <si>
    <t>Závod - 1 den</t>
  </si>
  <si>
    <t>Požární nádrž 1 000 litrů - 1 ks, nástřiková proudnice C - 2 ks, armatury - 2 ks</t>
  </si>
  <si>
    <t>Hasičská soutěž dětí - 1 den</t>
  </si>
  <si>
    <t>Vzduchová puška Slavia  631 LUX - 1 ks, spojka pevná AWG s páčkovou pojistkou C52 - 2 ks, spojka pevná AWG s páčkovou pojistkou B75 - 1 ks, spojka C52 - 4 ks, spojka B75 - 2 ks, sada hadic Firesport Neon metráž C 52 - 40 m, sada hadic Firesport Neon metráž B 75 - 20 m, sportovní přilba Armour - 12 ks</t>
  </si>
  <si>
    <t>ANO (ale nepřesně účel)</t>
  </si>
  <si>
    <t>Realizace soustředění mladých hasičů - 8 dnů, počet dětí, které se soustředění zúčastní - 18 dětí</t>
  </si>
  <si>
    <t>Realizace letního tábora - 13 dní</t>
  </si>
  <si>
    <t>Hasičská soutěž dospělých - 2 dny</t>
  </si>
  <si>
    <t>Celoroční činnost družstev mládeže - 12 měsíců</t>
  </si>
  <si>
    <t>Soustředění - 5 dnů</t>
  </si>
  <si>
    <t>1 soutěž</t>
  </si>
  <si>
    <t>Celoroční činnost družstev mládeže - 10 měsíců</t>
  </si>
  <si>
    <t>Hasičské soutěže dospělých - 2 dny</t>
  </si>
  <si>
    <t>Soustředění mladých hasičů - 20 dětí</t>
  </si>
  <si>
    <t xml:space="preserve">organizování hasičských soutěží dětí a mládeže - dne 22.9.2018 se bude konat soutěž „TFA JUNIOR 2018“ (nejtvrdší hasič přežívá) pro mladé hasiče a juniory </t>
  </si>
  <si>
    <t xml:space="preserve">1 Soutěž dětí </t>
  </si>
  <si>
    <t>Dětská hasičská soutěž - 1 den</t>
  </si>
  <si>
    <t>Letní dětský tábor - 15 dní</t>
  </si>
  <si>
    <t>Materiál pro požární sport - 3 ks, vstupy na sportoviště - 2 ks</t>
  </si>
  <si>
    <t>Dětská hasičská soutěž - 1 akce</t>
  </si>
  <si>
    <t/>
  </si>
  <si>
    <t>hasičská soutěž dětí - 1 den</t>
  </si>
  <si>
    <t>Jilemnice</t>
  </si>
  <si>
    <t xml:space="preserve">Zajištění celoroční činnosti mladých hasičů - l  rok </t>
  </si>
  <si>
    <t>Uspořádání dětské hasičské soutěže - l den</t>
  </si>
  <si>
    <t>Zajištění zimní přípravy - hala Jablonec n.N. -trenink - 8, klíč na hřeby- 2 ks, kotouče na sanky - 3 ks, hřeby do treter - 100 ks, BOSU Balance Trainer - 3 ks, medicimbal - 5 ks, švihadla - 15 ks, zátěžové sáňky včetně popruhu - l ks</t>
  </si>
  <si>
    <t>ZÁSOBNÍK PROJEKTŮ:</t>
  </si>
  <si>
    <t>NE (chybí vyplněný údaj v žádosti - právní důvod zastoupení PO)</t>
  </si>
  <si>
    <t>SH ČMS - Okresní sdružení hasičů Česká Lípa</t>
  </si>
  <si>
    <t>soutěž mladých hasičů a dorostu - Zákupy, Zahrádky, Svojkov - akce - 3</t>
  </si>
  <si>
    <t>VYŘAZENO Z HODNOCENÍ:</t>
  </si>
  <si>
    <t>ANO (ale nejsou náklady, hasičská soutěž?)</t>
  </si>
  <si>
    <t xml:space="preserve">ANO </t>
  </si>
  <si>
    <t>neuveden</t>
  </si>
  <si>
    <t>NE (nesplněna podmínka programu minimální výše požadované dotace 5.000 Kč)</t>
  </si>
  <si>
    <t>ANO (původně požadována dotace 7.500,00 Kč, z důvodu nedostatku financí sníženo na 7.261,00 Kč)</t>
  </si>
  <si>
    <t>NE (chybí vyplněné údaje v žádosti - místo realizace projektu, účel projektu, špatně příloha - 2 čestná prohlášení spojena do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</si>
</sst>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yy\ hh:mm:ss"/>
  </numFmts>
  <fonts count="43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color indexed="12"/>
      <name val="Times New Roman"/>
      <family val="1"/>
      <charset val="238"/>
    </font>
    <font>
      <b/>
      <vertAlign val="superscript"/>
      <sz val="8"/>
      <name val="Times New Roman"/>
      <family val="1"/>
      <charset val="238"/>
    </font>
    <font>
      <b/>
      <vertAlign val="subscript"/>
      <sz val="8"/>
      <name val="Times New Roman"/>
      <family val="1"/>
      <charset val="238"/>
    </font>
    <font>
      <b/>
      <vertAlign val="subscript"/>
      <sz val="8"/>
      <color indexed="10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12"/>
      <name val="Times New Roman"/>
      <family val="1"/>
      <charset val="238"/>
    </font>
    <font>
      <sz val="8"/>
      <color indexed="17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vertAlign val="subscript"/>
      <sz val="8"/>
      <color indexed="12"/>
      <name val="Times New Roman"/>
      <family val="1"/>
      <charset val="238"/>
    </font>
    <font>
      <sz val="8"/>
      <color indexed="10"/>
      <name val="Times New Roman"/>
      <family val="1"/>
      <charset val="238"/>
    </font>
    <font>
      <b/>
      <sz val="8"/>
      <color indexed="17"/>
      <name val="Times New Roman"/>
      <family val="1"/>
      <charset val="238"/>
    </font>
    <font>
      <b/>
      <sz val="8"/>
      <color indexed="12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theme="6" tint="0.39997558519241921"/>
      <name val="Times New Roman"/>
      <family val="1"/>
      <charset val="238"/>
    </font>
    <font>
      <sz val="8"/>
      <color theme="6" tint="0.39997558519241921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0" tint="-0.499984740745262"/>
      <name val="Times New Roman"/>
      <family val="1"/>
      <charset val="238"/>
    </font>
    <font>
      <sz val="10"/>
      <color theme="0" tint="-0.499984740745262"/>
      <name val="Times New Roman"/>
      <family val="1"/>
      <charset val="238"/>
    </font>
    <font>
      <b/>
      <sz val="9"/>
      <color theme="0" tint="-0.34998626667073579"/>
      <name val="Times New Roman"/>
      <family val="1"/>
      <charset val="238"/>
    </font>
    <font>
      <sz val="9"/>
      <color theme="0" tint="-0.34998626667073579"/>
      <name val="Times New Roman"/>
      <family val="1"/>
      <charset val="238"/>
    </font>
    <font>
      <sz val="10"/>
      <color theme="0" tint="-0.3499862666707357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63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1" fontId="8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164" fontId="2" fillId="0" borderId="0" xfId="0" applyNumberFormat="1" applyFont="1" applyFill="1" applyAlignment="1" applyProtection="1">
      <alignment horizontal="center" vertical="center"/>
      <protection locked="0"/>
    </xf>
    <xf numFmtId="2" fontId="4" fillId="0" borderId="0" xfId="0" applyNumberFormat="1" applyFont="1" applyFill="1" applyAlignment="1" applyProtection="1">
      <alignment horizontal="center" vertical="center"/>
      <protection locked="0"/>
    </xf>
    <xf numFmtId="2" fontId="8" fillId="0" borderId="0" xfId="0" applyNumberFormat="1" applyFont="1" applyFill="1" applyAlignment="1" applyProtection="1">
      <alignment horizontal="center" vertical="center"/>
      <protection locked="0"/>
    </xf>
    <xf numFmtId="2" fontId="8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49" fontId="19" fillId="0" borderId="3" xfId="0" applyNumberFormat="1" applyFont="1" applyBorder="1" applyAlignment="1" applyProtection="1">
      <alignment horizontal="center" vertical="center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2" fontId="19" fillId="0" borderId="3" xfId="0" applyNumberFormat="1" applyFont="1" applyBorder="1" applyAlignment="1" applyProtection="1">
      <alignment horizontal="center" vertical="center" wrapText="1"/>
      <protection locked="0"/>
    </xf>
    <xf numFmtId="4" fontId="8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vertical="center" wrapText="1"/>
      <protection locked="0"/>
    </xf>
    <xf numFmtId="0" fontId="8" fillId="0" borderId="4" xfId="0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2" fontId="8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0" xfId="0" applyNumberFormat="1" applyFont="1" applyFill="1" applyBorder="1" applyAlignment="1" applyProtection="1">
      <alignment vertical="center" wrapText="1"/>
      <protection locked="0"/>
    </xf>
    <xf numFmtId="4" fontId="21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20" fillId="0" borderId="28" xfId="0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/>
    </xf>
    <xf numFmtId="2" fontId="7" fillId="0" borderId="11" xfId="0" applyNumberFormat="1" applyFont="1" applyFill="1" applyBorder="1" applyAlignment="1" applyProtection="1">
      <alignment horizontal="center" vertical="center"/>
    </xf>
    <xf numFmtId="0" fontId="21" fillId="0" borderId="26" xfId="0" applyFont="1" applyFill="1" applyBorder="1" applyAlignment="1" applyProtection="1">
      <alignment horizontal="center" vertical="center" wrapText="1"/>
      <protection locked="0"/>
    </xf>
    <xf numFmtId="0" fontId="22" fillId="0" borderId="25" xfId="0" applyFont="1" applyFill="1" applyBorder="1" applyAlignment="1" applyProtection="1">
      <alignment horizontal="center" vertical="center" wrapText="1"/>
      <protection locked="0"/>
    </xf>
    <xf numFmtId="49" fontId="8" fillId="0" borderId="12" xfId="1" applyNumberFormat="1" applyFont="1" applyFill="1" applyBorder="1" applyAlignment="1" applyProtection="1">
      <alignment horizontal="center" vertical="center"/>
      <protection locked="0"/>
    </xf>
    <xf numFmtId="2" fontId="23" fillId="0" borderId="1" xfId="0" applyNumberFormat="1" applyFont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2" fontId="15" fillId="0" borderId="3" xfId="0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24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22" fillId="3" borderId="11" xfId="0" applyFont="1" applyFill="1" applyBorder="1" applyAlignment="1" applyProtection="1">
      <alignment horizontal="center" vertical="center"/>
    </xf>
    <xf numFmtId="0" fontId="25" fillId="0" borderId="0" xfId="0" applyFont="1" applyProtection="1">
      <protection locked="0"/>
    </xf>
    <xf numFmtId="0" fontId="26" fillId="0" borderId="0" xfId="0" applyFont="1" applyFill="1" applyAlignment="1" applyProtection="1">
      <alignment horizontal="right" vertical="center"/>
      <protection locked="0"/>
    </xf>
    <xf numFmtId="2" fontId="27" fillId="3" borderId="10" xfId="0" applyNumberFormat="1" applyFont="1" applyFill="1" applyBorder="1" applyAlignment="1" applyProtection="1">
      <alignment horizontal="center" vertical="center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wrapText="1"/>
      <protection locked="0"/>
    </xf>
    <xf numFmtId="2" fontId="28" fillId="0" borderId="0" xfId="0" applyNumberFormat="1" applyFont="1" applyFill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vertical="center" wrapText="1"/>
      <protection locked="0"/>
    </xf>
    <xf numFmtId="0" fontId="6" fillId="5" borderId="3" xfId="0" applyFont="1" applyFill="1" applyBorder="1" applyAlignment="1" applyProtection="1">
      <alignment horizontal="center" vertical="center"/>
    </xf>
    <xf numFmtId="2" fontId="9" fillId="5" borderId="7" xfId="0" applyNumberFormat="1" applyFont="1" applyFill="1" applyBorder="1" applyAlignment="1" applyProtection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2" fontId="7" fillId="5" borderId="10" xfId="0" applyNumberFormat="1" applyFont="1" applyFill="1" applyBorder="1" applyAlignment="1" applyProtection="1">
      <alignment horizontal="center" vertical="center"/>
    </xf>
    <xf numFmtId="2" fontId="8" fillId="3" borderId="9" xfId="0" applyNumberFormat="1" applyFont="1" applyFill="1" applyBorder="1" applyAlignment="1" applyProtection="1">
      <alignment horizontal="center" vertical="center" textRotation="90"/>
      <protection locked="0"/>
    </xf>
    <xf numFmtId="2" fontId="8" fillId="3" borderId="3" xfId="0" applyNumberFormat="1" applyFont="1" applyFill="1" applyBorder="1" applyAlignment="1" applyProtection="1">
      <alignment horizontal="center" vertical="center" textRotation="90"/>
      <protection locked="0"/>
    </xf>
    <xf numFmtId="9" fontId="8" fillId="3" borderId="26" xfId="0" applyNumberFormat="1" applyFont="1" applyFill="1" applyBorder="1" applyAlignment="1" applyProtection="1">
      <alignment horizontal="center" vertical="center" textRotation="90"/>
      <protection locked="0"/>
    </xf>
    <xf numFmtId="4" fontId="8" fillId="0" borderId="0" xfId="0" applyNumberFormat="1" applyFont="1" applyFill="1" applyAlignment="1" applyProtection="1">
      <alignment horizontal="right" vertical="center"/>
      <protection locked="0"/>
    </xf>
    <xf numFmtId="4" fontId="8" fillId="0" borderId="0" xfId="0" applyNumberFormat="1" applyFont="1" applyFill="1" applyAlignment="1" applyProtection="1">
      <alignment horizontal="center" vertical="center"/>
      <protection locked="0"/>
    </xf>
    <xf numFmtId="4" fontId="0" fillId="0" borderId="0" xfId="0" applyNumberFormat="1" applyProtection="1">
      <protection locked="0"/>
    </xf>
    <xf numFmtId="4" fontId="29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4" fontId="8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Protection="1">
      <protection locked="0"/>
    </xf>
    <xf numFmtId="4" fontId="6" fillId="0" borderId="0" xfId="0" applyNumberFormat="1" applyFont="1" applyFill="1" applyAlignment="1" applyProtection="1">
      <alignment horizontal="right" vertical="center"/>
      <protection locked="0"/>
    </xf>
    <xf numFmtId="0" fontId="30" fillId="7" borderId="3" xfId="0" applyFont="1" applyFill="1" applyBorder="1" applyAlignment="1">
      <alignment horizontal="center" vertical="center" wrapText="1"/>
    </xf>
    <xf numFmtId="0" fontId="30" fillId="6" borderId="32" xfId="0" applyFont="1" applyFill="1" applyBorder="1" applyAlignment="1">
      <alignment vertical="center" wrapText="1"/>
    </xf>
    <xf numFmtId="0" fontId="3" fillId="6" borderId="32" xfId="0" applyFont="1" applyFill="1" applyBorder="1" applyAlignment="1">
      <alignment vertical="center" wrapText="1"/>
    </xf>
    <xf numFmtId="0" fontId="30" fillId="7" borderId="32" xfId="0" applyFont="1" applyFill="1" applyBorder="1" applyAlignment="1">
      <alignment vertical="center" wrapText="1"/>
    </xf>
    <xf numFmtId="0" fontId="31" fillId="6" borderId="32" xfId="0" applyFont="1" applyFill="1" applyBorder="1" applyAlignment="1">
      <alignment vertical="center" wrapText="1"/>
    </xf>
    <xf numFmtId="0" fontId="32" fillId="6" borderId="32" xfId="0" applyFont="1" applyFill="1" applyBorder="1" applyAlignment="1">
      <alignment vertical="center" wrapText="1"/>
    </xf>
    <xf numFmtId="0" fontId="31" fillId="7" borderId="32" xfId="0" applyFont="1" applyFill="1" applyBorder="1" applyAlignment="1">
      <alignment vertical="center" wrapText="1"/>
    </xf>
    <xf numFmtId="0" fontId="1" fillId="0" borderId="3" xfId="0" applyNumberFormat="1" applyFont="1" applyBorder="1" applyAlignment="1">
      <alignment horizontal="left" vertical="center"/>
    </xf>
    <xf numFmtId="0" fontId="30" fillId="6" borderId="32" xfId="0" applyFont="1" applyFill="1" applyBorder="1" applyAlignment="1">
      <alignment horizontal="center" vertical="center" wrapText="1"/>
    </xf>
    <xf numFmtId="0" fontId="31" fillId="6" borderId="3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33" fillId="7" borderId="32" xfId="0" applyFont="1" applyFill="1" applyBorder="1" applyAlignment="1">
      <alignment vertical="center" wrapText="1"/>
    </xf>
    <xf numFmtId="0" fontId="34" fillId="7" borderId="32" xfId="0" applyFont="1" applyFill="1" applyBorder="1" applyAlignment="1">
      <alignment vertical="center" wrapText="1"/>
    </xf>
    <xf numFmtId="0" fontId="35" fillId="0" borderId="0" xfId="0" applyFont="1" applyAlignment="1" applyProtection="1">
      <alignment wrapText="1"/>
      <protection locked="0"/>
    </xf>
    <xf numFmtId="0" fontId="36" fillId="0" borderId="0" xfId="0" applyFont="1" applyFill="1" applyAlignment="1" applyProtection="1">
      <alignment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vertical="center" wrapText="1"/>
    </xf>
    <xf numFmtId="0" fontId="31" fillId="2" borderId="32" xfId="0" applyFont="1" applyFill="1" applyBorder="1" applyAlignment="1">
      <alignment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39" fillId="0" borderId="4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left"/>
      <protection locked="0"/>
    </xf>
    <xf numFmtId="4" fontId="18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4" fontId="8" fillId="0" borderId="13" xfId="0" applyNumberFormat="1" applyFont="1" applyFill="1" applyBorder="1" applyAlignment="1" applyProtection="1">
      <alignment horizontal="right" vertical="center" wrapText="1"/>
      <protection locked="0"/>
    </xf>
    <xf numFmtId="2" fontId="8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1" fontId="8" fillId="0" borderId="32" xfId="0" applyNumberFormat="1" applyFont="1" applyFill="1" applyBorder="1" applyAlignment="1" applyProtection="1">
      <alignment horizontal="center" vertical="center"/>
      <protection locked="0"/>
    </xf>
    <xf numFmtId="0" fontId="8" fillId="0" borderId="3" xfId="2" applyNumberFormat="1" applyFont="1" applyFill="1" applyBorder="1" applyAlignment="1">
      <alignment wrapText="1"/>
    </xf>
    <xf numFmtId="0" fontId="8" fillId="0" borderId="3" xfId="2" applyNumberFormat="1" applyFont="1" applyBorder="1" applyAlignment="1">
      <alignment horizontal="left" wrapText="1"/>
    </xf>
    <xf numFmtId="0" fontId="5" fillId="0" borderId="0" xfId="2"/>
    <xf numFmtId="0" fontId="5" fillId="0" borderId="3" xfId="2" applyNumberFormat="1" applyBorder="1" applyAlignment="1">
      <alignment horizontal="right"/>
    </xf>
    <xf numFmtId="0" fontId="5" fillId="0" borderId="3" xfId="2" applyNumberFormat="1" applyBorder="1" applyAlignment="1"/>
    <xf numFmtId="0" fontId="5" fillId="0" borderId="3" xfId="2" applyNumberFormat="1" applyFill="1" applyBorder="1" applyAlignment="1">
      <alignment horizontal="right"/>
    </xf>
    <xf numFmtId="0" fontId="5" fillId="0" borderId="3" xfId="2" applyNumberFormat="1" applyFill="1" applyBorder="1" applyAlignment="1"/>
    <xf numFmtId="0" fontId="5" fillId="0" borderId="3" xfId="2" applyNumberFormat="1" applyBorder="1" applyAlignment="1">
      <alignment horizontal="left"/>
    </xf>
    <xf numFmtId="4" fontId="5" fillId="0" borderId="3" xfId="2" applyNumberFormat="1" applyBorder="1" applyAlignment="1">
      <alignment horizontal="right"/>
    </xf>
    <xf numFmtId="0" fontId="5" fillId="0" borderId="3" xfId="2" applyBorder="1" applyAlignment="1">
      <alignment horizontal="right"/>
    </xf>
    <xf numFmtId="0" fontId="5" fillId="0" borderId="3" xfId="2" applyBorder="1" applyAlignment="1">
      <alignment horizontal="left"/>
    </xf>
    <xf numFmtId="0" fontId="5" fillId="0" borderId="3" xfId="2" applyBorder="1" applyAlignment="1">
      <alignment horizontal="justify"/>
    </xf>
    <xf numFmtId="0" fontId="5" fillId="0" borderId="3" xfId="2" applyBorder="1"/>
    <xf numFmtId="4" fontId="5" fillId="0" borderId="3" xfId="2" applyNumberFormat="1" applyBorder="1"/>
    <xf numFmtId="165" fontId="5" fillId="0" borderId="0" xfId="2" applyNumberFormat="1"/>
    <xf numFmtId="0" fontId="5" fillId="0" borderId="3" xfId="2" applyNumberFormat="1" applyFont="1" applyBorder="1" applyAlignment="1">
      <alignment horizontal="left"/>
    </xf>
    <xf numFmtId="4" fontId="8" fillId="0" borderId="3" xfId="2" applyNumberFormat="1" applyFont="1" applyBorder="1" applyAlignment="1">
      <alignment horizontal="right"/>
    </xf>
    <xf numFmtId="0" fontId="8" fillId="9" borderId="8" xfId="0" applyFont="1" applyFill="1" applyBorder="1" applyAlignment="1" applyProtection="1">
      <alignment horizontal="center" vertical="center"/>
      <protection locked="0"/>
    </xf>
    <xf numFmtId="0" fontId="8" fillId="9" borderId="3" xfId="0" applyFont="1" applyFill="1" applyBorder="1" applyAlignment="1" applyProtection="1">
      <alignment horizontal="center" vertical="center"/>
      <protection locked="0"/>
    </xf>
    <xf numFmtId="0" fontId="8" fillId="4" borderId="3" xfId="2" applyNumberFormat="1" applyFont="1" applyFill="1" applyBorder="1" applyAlignment="1">
      <alignment horizontal="left" wrapText="1"/>
    </xf>
    <xf numFmtId="0" fontId="22" fillId="0" borderId="25" xfId="0" applyFont="1" applyFill="1" applyBorder="1" applyAlignment="1" applyProtection="1">
      <alignment horizontal="center" wrapText="1"/>
      <protection locked="0"/>
    </xf>
    <xf numFmtId="0" fontId="21" fillId="0" borderId="26" xfId="0" applyFont="1" applyFill="1" applyBorder="1" applyAlignment="1" applyProtection="1">
      <alignment horizontal="center" wrapText="1"/>
      <protection locked="0"/>
    </xf>
    <xf numFmtId="4" fontId="21" fillId="3" borderId="9" xfId="0" applyNumberFormat="1" applyFont="1" applyFill="1" applyBorder="1" applyAlignment="1" applyProtection="1">
      <alignment horizontal="right" wrapText="1"/>
    </xf>
    <xf numFmtId="0" fontId="8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6" fillId="0" borderId="28" xfId="0" applyFont="1" applyFill="1" applyBorder="1" applyAlignment="1" applyProtection="1">
      <alignment horizontal="center"/>
    </xf>
    <xf numFmtId="2" fontId="8" fillId="0" borderId="7" xfId="0" applyNumberFormat="1" applyFont="1" applyFill="1" applyBorder="1" applyAlignment="1" applyProtection="1">
      <alignment horizontal="right"/>
    </xf>
    <xf numFmtId="0" fontId="0" fillId="0" borderId="0" xfId="0" applyAlignment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6" fillId="2" borderId="26" xfId="0" applyFont="1" applyFill="1" applyBorder="1" applyAlignment="1" applyProtection="1">
      <alignment horizontal="center"/>
      <protection locked="0"/>
    </xf>
    <xf numFmtId="4" fontId="8" fillId="0" borderId="9" xfId="0" applyNumberFormat="1" applyFont="1" applyFill="1" applyBorder="1" applyAlignment="1" applyProtection="1">
      <alignment horizontal="right" wrapText="1"/>
      <protection locked="0"/>
    </xf>
    <xf numFmtId="4" fontId="8" fillId="0" borderId="36" xfId="0" applyNumberFormat="1" applyFont="1" applyFill="1" applyBorder="1" applyAlignment="1" applyProtection="1">
      <alignment horizontal="right" wrapText="1"/>
      <protection locked="0"/>
    </xf>
    <xf numFmtId="0" fontId="8" fillId="9" borderId="37" xfId="0" applyFont="1" applyFill="1" applyBorder="1" applyAlignment="1" applyProtection="1">
      <alignment horizontal="center" vertical="center"/>
      <protection locked="0"/>
    </xf>
    <xf numFmtId="0" fontId="2" fillId="9" borderId="0" xfId="0" applyFont="1" applyFill="1" applyAlignment="1" applyProtection="1">
      <alignment horizontal="center" vertical="center"/>
      <protection locked="0"/>
    </xf>
    <xf numFmtId="0" fontId="8" fillId="9" borderId="32" xfId="0" applyFont="1" applyFill="1" applyBorder="1" applyAlignment="1" applyProtection="1">
      <alignment horizontal="center" vertical="center"/>
      <protection locked="0"/>
    </xf>
    <xf numFmtId="0" fontId="8" fillId="0" borderId="3" xfId="2" applyNumberFormat="1" applyFont="1" applyFill="1" applyBorder="1" applyAlignment="1">
      <alignment horizontal="left" wrapText="1"/>
    </xf>
    <xf numFmtId="0" fontId="8" fillId="0" borderId="10" xfId="0" applyFont="1" applyFill="1" applyBorder="1" applyAlignment="1" applyProtection="1">
      <alignment wrapText="1"/>
      <protection locked="0"/>
    </xf>
    <xf numFmtId="0" fontId="8" fillId="0" borderId="13" xfId="0" applyFont="1" applyFill="1" applyBorder="1" applyAlignment="1" applyProtection="1">
      <alignment wrapText="1"/>
      <protection locked="0"/>
    </xf>
    <xf numFmtId="0" fontId="8" fillId="0" borderId="0" xfId="0" applyFont="1" applyFill="1" applyAlignment="1" applyProtection="1">
      <alignment wrapText="1"/>
      <protection locked="0"/>
    </xf>
    <xf numFmtId="0" fontId="28" fillId="0" borderId="0" xfId="0" applyFont="1" applyFill="1" applyProtection="1"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39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2" applyNumberFormat="1" applyFont="1" applyFill="1" applyBorder="1" applyAlignment="1">
      <alignment wrapText="1"/>
    </xf>
    <xf numFmtId="0" fontId="8" fillId="0" borderId="0" xfId="2" applyNumberFormat="1" applyFont="1" applyFill="1" applyBorder="1" applyAlignment="1">
      <alignment horizontal="left" wrapText="1"/>
    </xf>
    <xf numFmtId="0" fontId="8" fillId="0" borderId="0" xfId="0" applyFont="1" applyFill="1" applyBorder="1" applyAlignment="1" applyProtection="1">
      <alignment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4" fontId="8" fillId="0" borderId="0" xfId="2" applyNumberFormat="1" applyFont="1" applyFill="1" applyBorder="1" applyAlignment="1">
      <alignment horizontal="right"/>
    </xf>
    <xf numFmtId="4" fontId="21" fillId="0" borderId="0" xfId="0" applyNumberFormat="1" applyFont="1" applyFill="1" applyBorder="1" applyAlignment="1" applyProtection="1">
      <alignment horizontal="right" wrapText="1"/>
    </xf>
    <xf numFmtId="2" fontId="8" fillId="0" borderId="0" xfId="0" applyNumberFormat="1" applyFont="1" applyFill="1" applyBorder="1" applyAlignment="1" applyProtection="1">
      <alignment horizontal="right"/>
    </xf>
    <xf numFmtId="2" fontId="27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Fill="1" applyBorder="1" applyAlignment="1" applyProtection="1">
      <alignment horizontal="right" wrapText="1"/>
      <protection locked="0"/>
    </xf>
    <xf numFmtId="2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0" xfId="0" applyNumberFormat="1" applyFont="1" applyFill="1" applyBorder="1" applyAlignment="1" applyProtection="1">
      <alignment horizontal="center" vertical="center" textRotation="90"/>
      <protection locked="0"/>
    </xf>
    <xf numFmtId="0" fontId="6" fillId="0" borderId="0" xfId="0" applyFont="1" applyFill="1" applyBorder="1" applyAlignment="1" applyProtection="1">
      <alignment horizontal="center" vertical="center"/>
    </xf>
    <xf numFmtId="2" fontId="9" fillId="0" borderId="0" xfId="0" applyNumberFormat="1" applyFont="1" applyFill="1" applyBorder="1" applyAlignment="1" applyProtection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 applyProtection="1">
      <alignment horizontal="center" vertical="center"/>
    </xf>
    <xf numFmtId="0" fontId="8" fillId="8" borderId="3" xfId="2" applyNumberFormat="1" applyFont="1" applyFill="1" applyBorder="1" applyAlignment="1">
      <alignment horizontal="left" wrapText="1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21" fillId="0" borderId="0" xfId="0" applyFont="1" applyFill="1" applyBorder="1" applyAlignment="1" applyProtection="1">
      <alignment vertical="center" wrapText="1"/>
      <protection locked="0"/>
    </xf>
    <xf numFmtId="0" fontId="8" fillId="0" borderId="3" xfId="0" applyFont="1" applyFill="1" applyBorder="1" applyAlignment="1" applyProtection="1">
      <alignment vertical="center" wrapText="1"/>
      <protection locked="0"/>
    </xf>
    <xf numFmtId="2" fontId="27" fillId="3" borderId="3" xfId="0" applyNumberFormat="1" applyFont="1" applyFill="1" applyBorder="1" applyAlignment="1" applyProtection="1">
      <alignment horizontal="center" vertical="center"/>
    </xf>
    <xf numFmtId="2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/>
    <xf numFmtId="0" fontId="8" fillId="3" borderId="3" xfId="0" applyFont="1" applyFill="1" applyBorder="1"/>
    <xf numFmtId="0" fontId="8" fillId="0" borderId="0" xfId="0" applyFont="1" applyBorder="1"/>
    <xf numFmtId="0" fontId="8" fillId="0" borderId="0" xfId="0" applyFont="1"/>
    <xf numFmtId="0" fontId="8" fillId="0" borderId="3" xfId="0" applyFont="1" applyBorder="1" applyAlignment="1">
      <alignment wrapText="1"/>
    </xf>
    <xf numFmtId="4" fontId="8" fillId="0" borderId="3" xfId="0" applyNumberFormat="1" applyFont="1" applyBorder="1"/>
    <xf numFmtId="0" fontId="8" fillId="8" borderId="3" xfId="0" applyFont="1" applyFill="1" applyBorder="1"/>
    <xf numFmtId="0" fontId="41" fillId="0" borderId="0" xfId="0" applyFont="1" applyFill="1" applyBorder="1" applyAlignment="1" applyProtection="1">
      <alignment vertical="center" wrapText="1"/>
      <protection locked="0"/>
    </xf>
    <xf numFmtId="0" fontId="39" fillId="0" borderId="39" xfId="0" applyFont="1" applyFill="1" applyBorder="1" applyAlignment="1" applyProtection="1">
      <alignment horizontal="center" vertical="center"/>
      <protection locked="0"/>
    </xf>
    <xf numFmtId="0" fontId="8" fillId="0" borderId="39" xfId="0" applyFont="1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 applyProtection="1">
      <alignment vertical="center"/>
      <protection locked="0"/>
    </xf>
    <xf numFmtId="0" fontId="0" fillId="0" borderId="39" xfId="0" applyBorder="1" applyProtection="1"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42" xfId="0" applyFont="1" applyFill="1" applyBorder="1" applyAlignment="1" applyProtection="1">
      <alignment vertical="center" wrapText="1"/>
      <protection locked="0"/>
    </xf>
    <xf numFmtId="0" fontId="22" fillId="0" borderId="15" xfId="0" applyFont="1" applyFill="1" applyBorder="1" applyAlignment="1" applyProtection="1">
      <alignment horizontal="center" wrapText="1"/>
      <protection locked="0"/>
    </xf>
    <xf numFmtId="0" fontId="13" fillId="3" borderId="15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wrapText="1"/>
      <protection locked="0"/>
    </xf>
    <xf numFmtId="4" fontId="21" fillId="3" borderId="3" xfId="0" applyNumberFormat="1" applyFont="1" applyFill="1" applyBorder="1" applyAlignment="1" applyProtection="1">
      <alignment horizontal="right" wrapText="1"/>
    </xf>
    <xf numFmtId="2" fontId="8" fillId="0" borderId="3" xfId="0" applyNumberFormat="1" applyFont="1" applyFill="1" applyBorder="1" applyAlignment="1" applyProtection="1">
      <alignment horizontal="right"/>
    </xf>
    <xf numFmtId="4" fontId="8" fillId="0" borderId="3" xfId="0" applyNumberFormat="1" applyFont="1" applyFill="1" applyBorder="1" applyAlignment="1" applyProtection="1">
      <alignment horizontal="right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/>
    </xf>
    <xf numFmtId="0" fontId="22" fillId="3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8" fillId="0" borderId="15" xfId="2" applyNumberFormat="1" applyFont="1" applyFill="1" applyBorder="1" applyAlignment="1">
      <alignment wrapText="1"/>
    </xf>
    <xf numFmtId="0" fontId="8" fillId="8" borderId="15" xfId="2" applyNumberFormat="1" applyFont="1" applyFill="1" applyBorder="1" applyAlignment="1">
      <alignment horizontal="left" wrapText="1"/>
    </xf>
    <xf numFmtId="0" fontId="8" fillId="0" borderId="15" xfId="2" applyNumberFormat="1" applyFont="1" applyBorder="1" applyAlignment="1">
      <alignment horizontal="left" wrapText="1"/>
    </xf>
    <xf numFmtId="0" fontId="8" fillId="0" borderId="15" xfId="0" applyFont="1" applyFill="1" applyBorder="1" applyAlignment="1" applyProtection="1">
      <alignment wrapText="1"/>
      <protection locked="0"/>
    </xf>
    <xf numFmtId="4" fontId="8" fillId="0" borderId="15" xfId="2" applyNumberFormat="1" applyFont="1" applyBorder="1" applyAlignment="1">
      <alignment horizontal="right"/>
    </xf>
    <xf numFmtId="4" fontId="21" fillId="3" borderId="15" xfId="0" applyNumberFormat="1" applyFont="1" applyFill="1" applyBorder="1" applyAlignment="1" applyProtection="1">
      <alignment horizontal="right" wrapText="1"/>
    </xf>
    <xf numFmtId="2" fontId="8" fillId="0" borderId="15" xfId="0" applyNumberFormat="1" applyFont="1" applyFill="1" applyBorder="1" applyAlignment="1" applyProtection="1">
      <alignment horizontal="right"/>
    </xf>
    <xf numFmtId="2" fontId="27" fillId="3" borderId="15" xfId="0" applyNumberFormat="1" applyFont="1" applyFill="1" applyBorder="1" applyAlignment="1" applyProtection="1">
      <alignment horizontal="center" vertical="center"/>
    </xf>
    <xf numFmtId="4" fontId="8" fillId="0" borderId="15" xfId="0" applyNumberFormat="1" applyFont="1" applyFill="1" applyBorder="1" applyAlignment="1" applyProtection="1">
      <alignment horizontal="right" wrapText="1"/>
      <protection locked="0"/>
    </xf>
    <xf numFmtId="2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2" applyNumberFormat="1" applyFont="1" applyFill="1" applyBorder="1" applyAlignment="1">
      <alignment wrapText="1"/>
    </xf>
    <xf numFmtId="0" fontId="42" fillId="0" borderId="0" xfId="0" applyFont="1" applyAlignment="1">
      <alignment wrapText="1"/>
    </xf>
    <xf numFmtId="0" fontId="0" fillId="0" borderId="0" xfId="0" applyAlignment="1">
      <alignment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30" fillId="7" borderId="6" xfId="0" applyFont="1" applyFill="1" applyBorder="1" applyAlignment="1">
      <alignment horizontal="center" vertical="center" wrapText="1"/>
    </xf>
    <xf numFmtId="0" fontId="30" fillId="7" borderId="33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right" wrapText="1"/>
      <protection locked="0"/>
    </xf>
    <xf numFmtId="0" fontId="40" fillId="0" borderId="0" xfId="0" applyFont="1" applyAlignment="1">
      <alignment horizontal="right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textRotation="90" wrapText="1"/>
      <protection locked="0"/>
    </xf>
    <xf numFmtId="0" fontId="6" fillId="0" borderId="41" xfId="0" applyFont="1" applyBorder="1" applyAlignment="1" applyProtection="1">
      <alignment horizontal="center" vertical="center" textRotation="90" wrapText="1"/>
      <protection locked="0"/>
    </xf>
    <xf numFmtId="0" fontId="6" fillId="0" borderId="19" xfId="0" applyFont="1" applyFill="1" applyBorder="1" applyAlignment="1" applyProtection="1">
      <alignment horizontal="center" wrapText="1"/>
      <protection locked="0"/>
    </xf>
    <xf numFmtId="0" fontId="6" fillId="0" borderId="21" xfId="0" applyFont="1" applyFill="1" applyBorder="1" applyAlignment="1" applyProtection="1">
      <alignment horizont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4" fontId="6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center" wrapText="1"/>
      <protection locked="0"/>
    </xf>
    <xf numFmtId="0" fontId="0" fillId="0" borderId="16" xfId="0" applyFill="1" applyBorder="1" applyAlignment="1" applyProtection="1">
      <alignment horizont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wrapText="1"/>
      <protection locked="0"/>
    </xf>
    <xf numFmtId="0" fontId="6" fillId="0" borderId="15" xfId="0" applyFont="1" applyFill="1" applyBorder="1" applyAlignment="1" applyProtection="1">
      <alignment horizontal="center" wrapText="1"/>
      <protection locked="0"/>
    </xf>
    <xf numFmtId="0" fontId="0" fillId="0" borderId="15" xfId="0" applyFill="1" applyBorder="1" applyAlignment="1" applyProtection="1">
      <alignment horizont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center" vertical="center" wrapText="1"/>
      <protection locked="0"/>
    </xf>
  </cellXfs>
  <cellStyles count="3">
    <cellStyle name="Normální" xfId="0" builtinId="0"/>
    <cellStyle name="Normální 2" xfId="2"/>
    <cellStyle name="normální_Rozpis výdajů 03 bez PO 2" xfId="1"/>
  </cellStyles>
  <dxfs count="0"/>
  <tableStyles count="0" defaultTableStyle="TableStyleMedium2" defaultPivotStyle="PivotStyleLight16"/>
  <colors>
    <mruColors>
      <color rgb="FFFF99FF"/>
      <color rgb="FFABE9FF"/>
      <color rgb="FFFF9B9B"/>
      <color rgb="FFC4A7FF"/>
      <color rgb="FF3333FF"/>
      <color rgb="FF0066FF"/>
      <color rgb="FF65D7FF"/>
      <color rgb="FFFF858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FF"/>
  </sheetPr>
  <dimension ref="A1:DG2060"/>
  <sheetViews>
    <sheetView tabSelected="1" topLeftCell="C1" zoomScale="94" zoomScaleNormal="94" workbookViewId="0">
      <selection activeCell="AI8" sqref="AI8"/>
    </sheetView>
  </sheetViews>
  <sheetFormatPr defaultColWidth="9.140625" defaultRowHeight="12.75" x14ac:dyDescent="0.2"/>
  <cols>
    <col min="1" max="1" width="3.85546875" style="1" hidden="1" customWidth="1"/>
    <col min="2" max="2" width="4.5703125" style="21" hidden="1" customWidth="1"/>
    <col min="3" max="3" width="12.42578125" style="2" customWidth="1"/>
    <col min="4" max="4" width="8.7109375" style="9" customWidth="1"/>
    <col min="5" max="5" width="10.140625" style="8" customWidth="1"/>
    <col min="6" max="6" width="15.140625" style="8" customWidth="1"/>
    <col min="7" max="7" width="15.42578125" style="150" customWidth="1"/>
    <col min="8" max="8" width="29.85546875" style="9" hidden="1" customWidth="1"/>
    <col min="9" max="9" width="9.28515625" style="70" customWidth="1"/>
    <col min="10" max="10" width="7.85546875" style="135" customWidth="1"/>
    <col min="11" max="11" width="9.85546875" style="10" customWidth="1"/>
    <col min="12" max="12" width="4.85546875" style="140" customWidth="1"/>
    <col min="13" max="13" width="4.85546875" style="56" customWidth="1"/>
    <col min="14" max="14" width="9.28515625" style="135" customWidth="1"/>
    <col min="15" max="15" width="4.85546875" style="140" customWidth="1"/>
    <col min="16" max="16" width="12.5703125" style="26" customWidth="1"/>
    <col min="17" max="17" width="2.7109375" style="145" customWidth="1"/>
    <col min="18" max="20" width="2.7109375" style="12" customWidth="1"/>
    <col min="21" max="21" width="2.85546875" style="145" customWidth="1"/>
    <col min="22" max="23" width="2.7109375" style="12" customWidth="1"/>
    <col min="24" max="24" width="4" style="12" customWidth="1"/>
    <col min="25" max="26" width="2.7109375" style="12" customWidth="1"/>
    <col min="27" max="30" width="2.7109375" style="13" customWidth="1"/>
    <col min="31" max="31" width="2.85546875" style="13" customWidth="1"/>
    <col min="32" max="32" width="4" style="12" customWidth="1"/>
    <col min="33" max="33" width="4.85546875" style="14" customWidth="1"/>
    <col min="34" max="16384" width="9.140625" style="1"/>
  </cols>
  <sheetData>
    <row r="1" spans="1:33" ht="37.5" customHeight="1" x14ac:dyDescent="0.2">
      <c r="A1" s="224" t="s">
        <v>307</v>
      </c>
      <c r="B1" s="226" t="s">
        <v>280</v>
      </c>
      <c r="C1" s="228" t="s">
        <v>42</v>
      </c>
      <c r="D1" s="229"/>
      <c r="E1" s="230" t="s">
        <v>9</v>
      </c>
      <c r="F1" s="232" t="s">
        <v>27</v>
      </c>
      <c r="G1" s="97" t="s">
        <v>18</v>
      </c>
      <c r="H1" s="98" t="s">
        <v>32</v>
      </c>
      <c r="I1" s="234" t="s">
        <v>36</v>
      </c>
      <c r="J1" s="132" t="s">
        <v>34</v>
      </c>
      <c r="K1" s="236" t="s">
        <v>19</v>
      </c>
      <c r="L1" s="237"/>
      <c r="M1" s="53" t="s">
        <v>50</v>
      </c>
      <c r="N1" s="238" t="s">
        <v>33</v>
      </c>
      <c r="O1" s="239"/>
      <c r="P1" s="240" t="s">
        <v>20</v>
      </c>
      <c r="Q1" s="242" t="s">
        <v>21</v>
      </c>
      <c r="R1" s="243"/>
      <c r="S1" s="244"/>
      <c r="T1" s="244"/>
      <c r="U1" s="244"/>
      <c r="V1" s="244"/>
      <c r="W1" s="244"/>
      <c r="X1" s="245"/>
      <c r="Y1" s="242" t="s">
        <v>22</v>
      </c>
      <c r="Z1" s="243"/>
      <c r="AA1" s="244"/>
      <c r="AB1" s="244"/>
      <c r="AC1" s="244"/>
      <c r="AD1" s="244"/>
      <c r="AE1" s="244"/>
      <c r="AF1" s="245"/>
      <c r="AG1" s="19" t="s">
        <v>23</v>
      </c>
    </row>
    <row r="2" spans="1:33" ht="42.75" customHeight="1" thickBot="1" x14ac:dyDescent="0.25">
      <c r="A2" s="225"/>
      <c r="B2" s="227"/>
      <c r="C2" s="191" t="s">
        <v>44</v>
      </c>
      <c r="D2" s="52" t="s">
        <v>43</v>
      </c>
      <c r="E2" s="231"/>
      <c r="F2" s="233"/>
      <c r="G2" s="27" t="s">
        <v>28</v>
      </c>
      <c r="H2" s="99" t="s">
        <v>32</v>
      </c>
      <c r="I2" s="235"/>
      <c r="J2" s="133" t="s">
        <v>566</v>
      </c>
      <c r="K2" s="3" t="s">
        <v>8</v>
      </c>
      <c r="L2" s="137" t="s">
        <v>3</v>
      </c>
      <c r="M2" s="54"/>
      <c r="N2" s="141" t="s">
        <v>8</v>
      </c>
      <c r="O2" s="137" t="s">
        <v>3</v>
      </c>
      <c r="P2" s="241"/>
      <c r="Q2" s="5" t="s">
        <v>45</v>
      </c>
      <c r="R2" s="69">
        <v>0.2</v>
      </c>
      <c r="S2" s="4" t="s">
        <v>4</v>
      </c>
      <c r="T2" s="69">
        <v>0.1</v>
      </c>
      <c r="U2" s="4" t="s">
        <v>311</v>
      </c>
      <c r="V2" s="69">
        <v>0.3</v>
      </c>
      <c r="W2" s="35" t="s">
        <v>6</v>
      </c>
      <c r="X2" s="36" t="s">
        <v>2</v>
      </c>
      <c r="Y2" s="5" t="s">
        <v>312</v>
      </c>
      <c r="Z2" s="69">
        <v>0.25</v>
      </c>
      <c r="AA2" s="4" t="s">
        <v>313</v>
      </c>
      <c r="AB2" s="69">
        <v>0.15</v>
      </c>
      <c r="AC2" s="4"/>
      <c r="AD2" s="69"/>
      <c r="AE2" s="37" t="s">
        <v>5</v>
      </c>
      <c r="AF2" s="36" t="s">
        <v>1</v>
      </c>
      <c r="AG2" s="38" t="s">
        <v>7</v>
      </c>
    </row>
    <row r="3" spans="1:33" s="22" customFormat="1" ht="57.95" customHeight="1" x14ac:dyDescent="0.2">
      <c r="A3" s="103"/>
      <c r="B3" s="102"/>
      <c r="C3" s="112" t="s">
        <v>120</v>
      </c>
      <c r="D3" s="131" t="s">
        <v>121</v>
      </c>
      <c r="E3" s="113" t="s">
        <v>240</v>
      </c>
      <c r="F3" s="113" t="s">
        <v>375</v>
      </c>
      <c r="G3" s="148" t="s">
        <v>646</v>
      </c>
      <c r="H3" s="28"/>
      <c r="I3" s="128">
        <v>90000</v>
      </c>
      <c r="J3" s="134">
        <f t="shared" ref="J3:J33" si="0">SUM(L3,O3)</f>
        <v>100</v>
      </c>
      <c r="K3" s="128">
        <v>25000</v>
      </c>
      <c r="L3" s="138">
        <f t="shared" ref="L3:L33" si="1">ROUND(K3/I3*100,2)</f>
        <v>27.78</v>
      </c>
      <c r="M3" s="57" t="str">
        <f t="shared" ref="M3:M33" si="2">IF(L3&lt;=70,"","!!!")</f>
        <v/>
      </c>
      <c r="N3" s="142">
        <v>65000</v>
      </c>
      <c r="O3" s="138">
        <f t="shared" ref="O3:O33" si="3">ROUND(N3/I3*100,2)</f>
        <v>72.22</v>
      </c>
      <c r="P3" s="31" t="s">
        <v>683</v>
      </c>
      <c r="Q3" s="20">
        <v>10</v>
      </c>
      <c r="R3" s="67">
        <f t="shared" ref="R3:R33" si="4">ROUND(Q3*0.2,2)</f>
        <v>2</v>
      </c>
      <c r="S3" s="6">
        <v>15</v>
      </c>
      <c r="T3" s="68">
        <f t="shared" ref="T3:T33" si="5">ROUND(S3*0.1,2)</f>
        <v>1.5</v>
      </c>
      <c r="U3" s="6">
        <v>15</v>
      </c>
      <c r="V3" s="68">
        <f t="shared" ref="V3:V33" si="6">ROUND(U3*0.3,2)</f>
        <v>4.5</v>
      </c>
      <c r="W3" s="63"/>
      <c r="X3" s="64">
        <f t="shared" ref="X3:X33" si="7">(Q3*0.2)+(S3*0.1)+(U3*0.3)</f>
        <v>8</v>
      </c>
      <c r="Y3" s="20">
        <v>10</v>
      </c>
      <c r="Z3" s="67">
        <f t="shared" ref="Z3:Z33" si="8">ROUND(Y3*0.25,2)</f>
        <v>2.5</v>
      </c>
      <c r="AA3" s="7">
        <v>15</v>
      </c>
      <c r="AB3" s="68">
        <f t="shared" ref="AB3:AB33" si="9">ROUND(AA3*0.15,2)</f>
        <v>2.25</v>
      </c>
      <c r="AC3" s="7"/>
      <c r="AD3" s="68"/>
      <c r="AE3" s="65">
        <f t="shared" ref="AE3:AE33" si="10">Y3+AA3</f>
        <v>25</v>
      </c>
      <c r="AF3" s="64">
        <f t="shared" ref="AF3:AF33" si="11">(Y3*0.25)+(AA3*0.15)</f>
        <v>4.75</v>
      </c>
      <c r="AG3" s="66">
        <f t="shared" ref="AG3:AG33" si="12">X3+AF3</f>
        <v>12.75</v>
      </c>
    </row>
    <row r="4" spans="1:33" s="22" customFormat="1" ht="42.95" customHeight="1" x14ac:dyDescent="0.2">
      <c r="A4" s="103"/>
      <c r="B4" s="102"/>
      <c r="C4" s="112" t="s">
        <v>406</v>
      </c>
      <c r="D4" s="131" t="s">
        <v>606</v>
      </c>
      <c r="E4" s="113" t="s">
        <v>256</v>
      </c>
      <c r="F4" s="113" t="s">
        <v>225</v>
      </c>
      <c r="G4" s="148" t="s">
        <v>607</v>
      </c>
      <c r="H4" s="28"/>
      <c r="I4" s="128">
        <v>58000</v>
      </c>
      <c r="J4" s="134">
        <f t="shared" si="0"/>
        <v>100</v>
      </c>
      <c r="K4" s="128">
        <v>40000</v>
      </c>
      <c r="L4" s="138">
        <f t="shared" si="1"/>
        <v>68.97</v>
      </c>
      <c r="M4" s="57" t="str">
        <f t="shared" si="2"/>
        <v/>
      </c>
      <c r="N4" s="142">
        <v>18000</v>
      </c>
      <c r="O4" s="138">
        <f t="shared" si="3"/>
        <v>31.03</v>
      </c>
      <c r="P4" s="31" t="s">
        <v>683</v>
      </c>
      <c r="Q4" s="20">
        <v>15</v>
      </c>
      <c r="R4" s="67">
        <f t="shared" si="4"/>
        <v>3</v>
      </c>
      <c r="S4" s="6">
        <v>0</v>
      </c>
      <c r="T4" s="68">
        <f t="shared" si="5"/>
        <v>0</v>
      </c>
      <c r="U4" s="6">
        <v>15</v>
      </c>
      <c r="V4" s="68">
        <f t="shared" si="6"/>
        <v>4.5</v>
      </c>
      <c r="W4" s="63"/>
      <c r="X4" s="64">
        <f t="shared" si="7"/>
        <v>7.5</v>
      </c>
      <c r="Y4" s="20">
        <v>10</v>
      </c>
      <c r="Z4" s="67">
        <f t="shared" si="8"/>
        <v>2.5</v>
      </c>
      <c r="AA4" s="7">
        <v>15</v>
      </c>
      <c r="AB4" s="68">
        <f t="shared" si="9"/>
        <v>2.25</v>
      </c>
      <c r="AC4" s="7"/>
      <c r="AD4" s="68"/>
      <c r="AE4" s="65">
        <f t="shared" si="10"/>
        <v>25</v>
      </c>
      <c r="AF4" s="64">
        <f t="shared" si="11"/>
        <v>4.75</v>
      </c>
      <c r="AG4" s="66">
        <f t="shared" si="12"/>
        <v>12.25</v>
      </c>
    </row>
    <row r="5" spans="1:33" s="22" customFormat="1" ht="106.5" customHeight="1" x14ac:dyDescent="0.2">
      <c r="A5" s="103"/>
      <c r="B5" s="102"/>
      <c r="C5" s="112" t="s">
        <v>140</v>
      </c>
      <c r="D5" s="131" t="s">
        <v>141</v>
      </c>
      <c r="E5" s="113" t="s">
        <v>440</v>
      </c>
      <c r="F5" s="113" t="s">
        <v>224</v>
      </c>
      <c r="G5" s="148" t="s">
        <v>545</v>
      </c>
      <c r="H5" s="28"/>
      <c r="I5" s="128">
        <v>127040</v>
      </c>
      <c r="J5" s="134">
        <f t="shared" si="0"/>
        <v>100</v>
      </c>
      <c r="K5" s="128">
        <v>22400</v>
      </c>
      <c r="L5" s="138">
        <f t="shared" si="1"/>
        <v>17.63</v>
      </c>
      <c r="M5" s="57" t="str">
        <f t="shared" si="2"/>
        <v/>
      </c>
      <c r="N5" s="142">
        <v>104640</v>
      </c>
      <c r="O5" s="138">
        <f t="shared" si="3"/>
        <v>82.37</v>
      </c>
      <c r="P5" s="31" t="s">
        <v>292</v>
      </c>
      <c r="Q5" s="20">
        <v>0</v>
      </c>
      <c r="R5" s="67">
        <f t="shared" si="4"/>
        <v>0</v>
      </c>
      <c r="S5" s="6">
        <v>15</v>
      </c>
      <c r="T5" s="68">
        <f t="shared" si="5"/>
        <v>1.5</v>
      </c>
      <c r="U5" s="6">
        <v>15</v>
      </c>
      <c r="V5" s="68">
        <f t="shared" si="6"/>
        <v>4.5</v>
      </c>
      <c r="W5" s="63"/>
      <c r="X5" s="64">
        <f t="shared" si="7"/>
        <v>6</v>
      </c>
      <c r="Y5" s="20">
        <v>15</v>
      </c>
      <c r="Z5" s="67">
        <f t="shared" si="8"/>
        <v>3.75</v>
      </c>
      <c r="AA5" s="7">
        <v>15</v>
      </c>
      <c r="AB5" s="68">
        <f t="shared" si="9"/>
        <v>2.25</v>
      </c>
      <c r="AC5" s="7"/>
      <c r="AD5" s="68"/>
      <c r="AE5" s="65">
        <f t="shared" si="10"/>
        <v>30</v>
      </c>
      <c r="AF5" s="64">
        <f t="shared" si="11"/>
        <v>6</v>
      </c>
      <c r="AG5" s="66">
        <f t="shared" si="12"/>
        <v>12</v>
      </c>
    </row>
    <row r="6" spans="1:33" s="22" customFormat="1" ht="33.75" x14ac:dyDescent="0.2">
      <c r="A6" s="103"/>
      <c r="B6" s="102"/>
      <c r="C6" s="112" t="s">
        <v>498</v>
      </c>
      <c r="D6" s="131" t="s">
        <v>606</v>
      </c>
      <c r="E6" s="113" t="s">
        <v>346</v>
      </c>
      <c r="F6" s="113" t="s">
        <v>224</v>
      </c>
      <c r="G6" s="148" t="s">
        <v>609</v>
      </c>
      <c r="H6" s="28"/>
      <c r="I6" s="128">
        <v>190000</v>
      </c>
      <c r="J6" s="134">
        <f t="shared" si="0"/>
        <v>100</v>
      </c>
      <c r="K6" s="128">
        <v>40000</v>
      </c>
      <c r="L6" s="138">
        <f t="shared" si="1"/>
        <v>21.05</v>
      </c>
      <c r="M6" s="57" t="str">
        <f t="shared" si="2"/>
        <v/>
      </c>
      <c r="N6" s="142">
        <v>150000</v>
      </c>
      <c r="O6" s="138">
        <f t="shared" si="3"/>
        <v>78.95</v>
      </c>
      <c r="P6" s="31" t="s">
        <v>292</v>
      </c>
      <c r="Q6" s="20">
        <v>0</v>
      </c>
      <c r="R6" s="67">
        <f t="shared" si="4"/>
        <v>0</v>
      </c>
      <c r="S6" s="6">
        <v>15</v>
      </c>
      <c r="T6" s="68">
        <f t="shared" si="5"/>
        <v>1.5</v>
      </c>
      <c r="U6" s="6">
        <v>15</v>
      </c>
      <c r="V6" s="68">
        <f t="shared" si="6"/>
        <v>4.5</v>
      </c>
      <c r="W6" s="63"/>
      <c r="X6" s="64">
        <f t="shared" si="7"/>
        <v>6</v>
      </c>
      <c r="Y6" s="20">
        <v>15</v>
      </c>
      <c r="Z6" s="67">
        <f t="shared" si="8"/>
        <v>3.75</v>
      </c>
      <c r="AA6" s="7">
        <v>15</v>
      </c>
      <c r="AB6" s="68">
        <f t="shared" si="9"/>
        <v>2.25</v>
      </c>
      <c r="AC6" s="7"/>
      <c r="AD6" s="68"/>
      <c r="AE6" s="65">
        <f t="shared" si="10"/>
        <v>30</v>
      </c>
      <c r="AF6" s="64">
        <f t="shared" si="11"/>
        <v>6</v>
      </c>
      <c r="AG6" s="66">
        <f t="shared" si="12"/>
        <v>12</v>
      </c>
    </row>
    <row r="7" spans="1:33" s="22" customFormat="1" ht="56.25" x14ac:dyDescent="0.2">
      <c r="A7" s="103"/>
      <c r="B7" s="102"/>
      <c r="C7" s="112" t="s">
        <v>293</v>
      </c>
      <c r="D7" s="131" t="s">
        <v>467</v>
      </c>
      <c r="E7" s="113" t="s">
        <v>468</v>
      </c>
      <c r="F7" s="113" t="s">
        <v>224</v>
      </c>
      <c r="G7" s="148" t="s">
        <v>620</v>
      </c>
      <c r="H7" s="28"/>
      <c r="I7" s="128">
        <v>40000</v>
      </c>
      <c r="J7" s="134">
        <f t="shared" si="0"/>
        <v>100</v>
      </c>
      <c r="K7" s="128">
        <v>10500</v>
      </c>
      <c r="L7" s="138">
        <f t="shared" si="1"/>
        <v>26.25</v>
      </c>
      <c r="M7" s="57" t="str">
        <f t="shared" si="2"/>
        <v/>
      </c>
      <c r="N7" s="142">
        <v>29500</v>
      </c>
      <c r="O7" s="138">
        <f t="shared" si="3"/>
        <v>73.75</v>
      </c>
      <c r="P7" s="31" t="s">
        <v>292</v>
      </c>
      <c r="Q7" s="20">
        <v>0</v>
      </c>
      <c r="R7" s="67">
        <f t="shared" si="4"/>
        <v>0</v>
      </c>
      <c r="S7" s="6">
        <v>15</v>
      </c>
      <c r="T7" s="68">
        <f t="shared" si="5"/>
        <v>1.5</v>
      </c>
      <c r="U7" s="6">
        <v>15</v>
      </c>
      <c r="V7" s="68">
        <f t="shared" si="6"/>
        <v>4.5</v>
      </c>
      <c r="W7" s="63"/>
      <c r="X7" s="64">
        <f t="shared" si="7"/>
        <v>6</v>
      </c>
      <c r="Y7" s="20">
        <v>15</v>
      </c>
      <c r="Z7" s="67">
        <f t="shared" si="8"/>
        <v>3.75</v>
      </c>
      <c r="AA7" s="7">
        <v>15</v>
      </c>
      <c r="AB7" s="68">
        <f t="shared" si="9"/>
        <v>2.25</v>
      </c>
      <c r="AC7" s="7"/>
      <c r="AD7" s="68"/>
      <c r="AE7" s="65">
        <f t="shared" si="10"/>
        <v>30</v>
      </c>
      <c r="AF7" s="64">
        <f t="shared" si="11"/>
        <v>6</v>
      </c>
      <c r="AG7" s="66">
        <f t="shared" si="12"/>
        <v>12</v>
      </c>
    </row>
    <row r="8" spans="1:33" s="92" customFormat="1" ht="67.5" x14ac:dyDescent="0.2">
      <c r="A8" s="103"/>
      <c r="B8" s="102"/>
      <c r="C8" s="112" t="s">
        <v>278</v>
      </c>
      <c r="D8" s="131" t="s">
        <v>164</v>
      </c>
      <c r="E8" s="113" t="s">
        <v>395</v>
      </c>
      <c r="F8" s="113" t="s">
        <v>224</v>
      </c>
      <c r="G8" s="148" t="s">
        <v>563</v>
      </c>
      <c r="H8" s="28"/>
      <c r="I8" s="128">
        <v>125000</v>
      </c>
      <c r="J8" s="134">
        <f t="shared" si="0"/>
        <v>100</v>
      </c>
      <c r="K8" s="128">
        <v>34000</v>
      </c>
      <c r="L8" s="138">
        <f t="shared" si="1"/>
        <v>27.2</v>
      </c>
      <c r="M8" s="57" t="str">
        <f t="shared" si="2"/>
        <v/>
      </c>
      <c r="N8" s="142">
        <v>91000</v>
      </c>
      <c r="O8" s="138">
        <f t="shared" si="3"/>
        <v>72.8</v>
      </c>
      <c r="P8" s="31" t="s">
        <v>292</v>
      </c>
      <c r="Q8" s="20">
        <v>0</v>
      </c>
      <c r="R8" s="67">
        <f t="shared" si="4"/>
        <v>0</v>
      </c>
      <c r="S8" s="6">
        <v>15</v>
      </c>
      <c r="T8" s="68">
        <f t="shared" si="5"/>
        <v>1.5</v>
      </c>
      <c r="U8" s="6">
        <v>15</v>
      </c>
      <c r="V8" s="68">
        <f t="shared" si="6"/>
        <v>4.5</v>
      </c>
      <c r="W8" s="63"/>
      <c r="X8" s="64">
        <f t="shared" si="7"/>
        <v>6</v>
      </c>
      <c r="Y8" s="20">
        <v>15</v>
      </c>
      <c r="Z8" s="67">
        <f t="shared" si="8"/>
        <v>3.75</v>
      </c>
      <c r="AA8" s="7">
        <v>15</v>
      </c>
      <c r="AB8" s="68">
        <f t="shared" si="9"/>
        <v>2.25</v>
      </c>
      <c r="AC8" s="7"/>
      <c r="AD8" s="68"/>
      <c r="AE8" s="65">
        <f t="shared" si="10"/>
        <v>30</v>
      </c>
      <c r="AF8" s="64">
        <f t="shared" si="11"/>
        <v>6</v>
      </c>
      <c r="AG8" s="66">
        <f t="shared" si="12"/>
        <v>12</v>
      </c>
    </row>
    <row r="9" spans="1:33" s="22" customFormat="1" ht="63" customHeight="1" x14ac:dyDescent="0.2">
      <c r="A9" s="103"/>
      <c r="B9" s="102"/>
      <c r="C9" s="112" t="s">
        <v>543</v>
      </c>
      <c r="D9" s="131" t="s">
        <v>511</v>
      </c>
      <c r="E9" s="113" t="s">
        <v>517</v>
      </c>
      <c r="F9" s="113" t="s">
        <v>276</v>
      </c>
      <c r="G9" s="148" t="s">
        <v>554</v>
      </c>
      <c r="H9" s="28"/>
      <c r="I9" s="128">
        <v>57000</v>
      </c>
      <c r="J9" s="134">
        <f t="shared" si="0"/>
        <v>100</v>
      </c>
      <c r="K9" s="128">
        <v>15750</v>
      </c>
      <c r="L9" s="138">
        <f t="shared" si="1"/>
        <v>27.63</v>
      </c>
      <c r="M9" s="57" t="str">
        <f t="shared" si="2"/>
        <v/>
      </c>
      <c r="N9" s="142">
        <v>41250</v>
      </c>
      <c r="O9" s="138">
        <f t="shared" si="3"/>
        <v>72.37</v>
      </c>
      <c r="P9" s="31" t="s">
        <v>292</v>
      </c>
      <c r="Q9" s="20">
        <v>0</v>
      </c>
      <c r="R9" s="67">
        <f t="shared" si="4"/>
        <v>0</v>
      </c>
      <c r="S9" s="6">
        <v>15</v>
      </c>
      <c r="T9" s="68">
        <f t="shared" si="5"/>
        <v>1.5</v>
      </c>
      <c r="U9" s="6">
        <v>15</v>
      </c>
      <c r="V9" s="68">
        <f t="shared" si="6"/>
        <v>4.5</v>
      </c>
      <c r="W9" s="63"/>
      <c r="X9" s="64">
        <f t="shared" si="7"/>
        <v>6</v>
      </c>
      <c r="Y9" s="20">
        <v>15</v>
      </c>
      <c r="Z9" s="67">
        <f t="shared" si="8"/>
        <v>3.75</v>
      </c>
      <c r="AA9" s="7">
        <v>15</v>
      </c>
      <c r="AB9" s="68">
        <f t="shared" si="9"/>
        <v>2.25</v>
      </c>
      <c r="AC9" s="7"/>
      <c r="AD9" s="68"/>
      <c r="AE9" s="65">
        <f t="shared" si="10"/>
        <v>30</v>
      </c>
      <c r="AF9" s="64">
        <f t="shared" si="11"/>
        <v>6</v>
      </c>
      <c r="AG9" s="66">
        <f t="shared" si="12"/>
        <v>12</v>
      </c>
    </row>
    <row r="10" spans="1:33" s="22" customFormat="1" ht="33.75" x14ac:dyDescent="0.2">
      <c r="A10" s="103"/>
      <c r="B10" s="102"/>
      <c r="C10" s="112" t="s">
        <v>648</v>
      </c>
      <c r="D10" s="131" t="s">
        <v>121</v>
      </c>
      <c r="E10" s="113" t="s">
        <v>258</v>
      </c>
      <c r="F10" s="113" t="s">
        <v>224</v>
      </c>
      <c r="G10" s="148" t="s">
        <v>645</v>
      </c>
      <c r="H10" s="28"/>
      <c r="I10" s="128">
        <v>180000</v>
      </c>
      <c r="J10" s="134">
        <f t="shared" si="0"/>
        <v>100</v>
      </c>
      <c r="K10" s="128">
        <v>35000</v>
      </c>
      <c r="L10" s="138">
        <f t="shared" si="1"/>
        <v>19.440000000000001</v>
      </c>
      <c r="M10" s="57" t="str">
        <f t="shared" si="2"/>
        <v/>
      </c>
      <c r="N10" s="142">
        <v>145000</v>
      </c>
      <c r="O10" s="138">
        <f t="shared" si="3"/>
        <v>80.56</v>
      </c>
      <c r="P10" s="31" t="s">
        <v>292</v>
      </c>
      <c r="Q10" s="20">
        <v>0</v>
      </c>
      <c r="R10" s="67">
        <f t="shared" si="4"/>
        <v>0</v>
      </c>
      <c r="S10" s="6">
        <v>15</v>
      </c>
      <c r="T10" s="68">
        <f t="shared" si="5"/>
        <v>1.5</v>
      </c>
      <c r="U10" s="6">
        <v>15</v>
      </c>
      <c r="V10" s="68">
        <f t="shared" si="6"/>
        <v>4.5</v>
      </c>
      <c r="W10" s="63"/>
      <c r="X10" s="64">
        <f t="shared" si="7"/>
        <v>6</v>
      </c>
      <c r="Y10" s="20">
        <v>15</v>
      </c>
      <c r="Z10" s="67">
        <f t="shared" si="8"/>
        <v>3.75</v>
      </c>
      <c r="AA10" s="7">
        <v>15</v>
      </c>
      <c r="AB10" s="68">
        <f t="shared" si="9"/>
        <v>2.25</v>
      </c>
      <c r="AC10" s="7"/>
      <c r="AD10" s="68"/>
      <c r="AE10" s="65">
        <f t="shared" si="10"/>
        <v>30</v>
      </c>
      <c r="AF10" s="64">
        <f t="shared" si="11"/>
        <v>6</v>
      </c>
      <c r="AG10" s="66">
        <f t="shared" si="12"/>
        <v>12</v>
      </c>
    </row>
    <row r="11" spans="1:33" s="22" customFormat="1" ht="56.25" x14ac:dyDescent="0.2">
      <c r="A11" s="103"/>
      <c r="B11" s="102"/>
      <c r="C11" s="112" t="s">
        <v>128</v>
      </c>
      <c r="D11" s="131" t="s">
        <v>65</v>
      </c>
      <c r="E11" s="113" t="s">
        <v>242</v>
      </c>
      <c r="F11" s="113" t="s">
        <v>245</v>
      </c>
      <c r="G11" s="148" t="s">
        <v>656</v>
      </c>
      <c r="H11" s="28"/>
      <c r="I11" s="128">
        <v>35080</v>
      </c>
      <c r="J11" s="134">
        <f t="shared" si="0"/>
        <v>100</v>
      </c>
      <c r="K11" s="128">
        <v>10080</v>
      </c>
      <c r="L11" s="138">
        <f t="shared" si="1"/>
        <v>28.73</v>
      </c>
      <c r="M11" s="57" t="str">
        <f t="shared" si="2"/>
        <v/>
      </c>
      <c r="N11" s="142">
        <v>25000</v>
      </c>
      <c r="O11" s="138">
        <f t="shared" si="3"/>
        <v>71.27</v>
      </c>
      <c r="P11" s="31" t="s">
        <v>292</v>
      </c>
      <c r="Q11" s="20">
        <v>0</v>
      </c>
      <c r="R11" s="67">
        <f t="shared" si="4"/>
        <v>0</v>
      </c>
      <c r="S11" s="6">
        <v>15</v>
      </c>
      <c r="T11" s="68">
        <f t="shared" si="5"/>
        <v>1.5</v>
      </c>
      <c r="U11" s="6">
        <v>15</v>
      </c>
      <c r="V11" s="68">
        <f t="shared" si="6"/>
        <v>4.5</v>
      </c>
      <c r="W11" s="63"/>
      <c r="X11" s="64">
        <f t="shared" si="7"/>
        <v>6</v>
      </c>
      <c r="Y11" s="20">
        <v>15</v>
      </c>
      <c r="Z11" s="67">
        <f t="shared" si="8"/>
        <v>3.75</v>
      </c>
      <c r="AA11" s="7">
        <v>15</v>
      </c>
      <c r="AB11" s="68">
        <f t="shared" si="9"/>
        <v>2.25</v>
      </c>
      <c r="AC11" s="7"/>
      <c r="AD11" s="68"/>
      <c r="AE11" s="65">
        <f t="shared" si="10"/>
        <v>30</v>
      </c>
      <c r="AF11" s="64">
        <f t="shared" si="11"/>
        <v>6</v>
      </c>
      <c r="AG11" s="66">
        <f t="shared" si="12"/>
        <v>12</v>
      </c>
    </row>
    <row r="12" spans="1:33" s="22" customFormat="1" ht="56.25" x14ac:dyDescent="0.2">
      <c r="A12" s="103"/>
      <c r="B12" s="102"/>
      <c r="C12" s="112" t="s">
        <v>442</v>
      </c>
      <c r="D12" s="131" t="s">
        <v>79</v>
      </c>
      <c r="E12" s="113" t="s">
        <v>443</v>
      </c>
      <c r="F12" s="113" t="s">
        <v>224</v>
      </c>
      <c r="G12" s="148" t="s">
        <v>657</v>
      </c>
      <c r="H12" s="28"/>
      <c r="I12" s="128">
        <v>200000</v>
      </c>
      <c r="J12" s="134">
        <f t="shared" si="0"/>
        <v>100</v>
      </c>
      <c r="K12" s="128">
        <v>40000</v>
      </c>
      <c r="L12" s="138">
        <f t="shared" si="1"/>
        <v>20</v>
      </c>
      <c r="M12" s="57" t="str">
        <f t="shared" si="2"/>
        <v/>
      </c>
      <c r="N12" s="142">
        <v>160000</v>
      </c>
      <c r="O12" s="138">
        <f t="shared" si="3"/>
        <v>80</v>
      </c>
      <c r="P12" s="31" t="s">
        <v>292</v>
      </c>
      <c r="Q12" s="20">
        <v>0</v>
      </c>
      <c r="R12" s="67">
        <f t="shared" si="4"/>
        <v>0</v>
      </c>
      <c r="S12" s="6">
        <v>15</v>
      </c>
      <c r="T12" s="68">
        <f t="shared" si="5"/>
        <v>1.5</v>
      </c>
      <c r="U12" s="6">
        <v>15</v>
      </c>
      <c r="V12" s="68">
        <f t="shared" si="6"/>
        <v>4.5</v>
      </c>
      <c r="W12" s="63"/>
      <c r="X12" s="64">
        <f t="shared" si="7"/>
        <v>6</v>
      </c>
      <c r="Y12" s="20">
        <v>15</v>
      </c>
      <c r="Z12" s="67">
        <f t="shared" si="8"/>
        <v>3.75</v>
      </c>
      <c r="AA12" s="7">
        <v>15</v>
      </c>
      <c r="AB12" s="68">
        <f t="shared" si="9"/>
        <v>2.25</v>
      </c>
      <c r="AC12" s="7"/>
      <c r="AD12" s="68"/>
      <c r="AE12" s="65">
        <f t="shared" si="10"/>
        <v>30</v>
      </c>
      <c r="AF12" s="64">
        <f t="shared" si="11"/>
        <v>6</v>
      </c>
      <c r="AG12" s="66">
        <f t="shared" si="12"/>
        <v>12</v>
      </c>
    </row>
    <row r="13" spans="1:33" s="22" customFormat="1" ht="33.75" x14ac:dyDescent="0.2">
      <c r="A13" s="103"/>
      <c r="B13" s="102"/>
      <c r="C13" s="112" t="s">
        <v>120</v>
      </c>
      <c r="D13" s="131" t="s">
        <v>121</v>
      </c>
      <c r="E13" s="113" t="s">
        <v>241</v>
      </c>
      <c r="F13" s="113" t="s">
        <v>225</v>
      </c>
      <c r="G13" s="148" t="s">
        <v>643</v>
      </c>
      <c r="H13" s="28"/>
      <c r="I13" s="128">
        <v>50000</v>
      </c>
      <c r="J13" s="134">
        <f t="shared" si="0"/>
        <v>100</v>
      </c>
      <c r="K13" s="128">
        <v>25000</v>
      </c>
      <c r="L13" s="138">
        <f t="shared" si="1"/>
        <v>50</v>
      </c>
      <c r="M13" s="57" t="str">
        <f t="shared" si="2"/>
        <v/>
      </c>
      <c r="N13" s="142">
        <v>25000</v>
      </c>
      <c r="O13" s="138">
        <f t="shared" si="3"/>
        <v>50</v>
      </c>
      <c r="P13" s="31" t="s">
        <v>292</v>
      </c>
      <c r="Q13" s="20">
        <v>10</v>
      </c>
      <c r="R13" s="67">
        <f t="shared" si="4"/>
        <v>2</v>
      </c>
      <c r="S13" s="6">
        <v>7</v>
      </c>
      <c r="T13" s="68">
        <f t="shared" si="5"/>
        <v>0.7</v>
      </c>
      <c r="U13" s="6">
        <v>15</v>
      </c>
      <c r="V13" s="68">
        <f t="shared" si="6"/>
        <v>4.5</v>
      </c>
      <c r="W13" s="63"/>
      <c r="X13" s="64">
        <f t="shared" si="7"/>
        <v>7.2</v>
      </c>
      <c r="Y13" s="20">
        <v>10</v>
      </c>
      <c r="Z13" s="67">
        <f t="shared" si="8"/>
        <v>2.5</v>
      </c>
      <c r="AA13" s="7">
        <v>15</v>
      </c>
      <c r="AB13" s="68">
        <f t="shared" si="9"/>
        <v>2.25</v>
      </c>
      <c r="AC13" s="7"/>
      <c r="AD13" s="68"/>
      <c r="AE13" s="65">
        <f t="shared" si="10"/>
        <v>25</v>
      </c>
      <c r="AF13" s="64">
        <f t="shared" si="11"/>
        <v>4.75</v>
      </c>
      <c r="AG13" s="66">
        <f t="shared" si="12"/>
        <v>11.95</v>
      </c>
    </row>
    <row r="14" spans="1:33" s="22" customFormat="1" ht="54.6" customHeight="1" x14ac:dyDescent="0.2">
      <c r="A14" s="103"/>
      <c r="B14" s="102"/>
      <c r="C14" s="112" t="s">
        <v>190</v>
      </c>
      <c r="D14" s="131" t="s">
        <v>191</v>
      </c>
      <c r="E14" s="113" t="s">
        <v>487</v>
      </c>
      <c r="F14" s="113" t="s">
        <v>225</v>
      </c>
      <c r="G14" s="148" t="s">
        <v>298</v>
      </c>
      <c r="H14" s="28"/>
      <c r="I14" s="128">
        <v>34000</v>
      </c>
      <c r="J14" s="134">
        <f t="shared" si="0"/>
        <v>100</v>
      </c>
      <c r="K14" s="128">
        <v>10000</v>
      </c>
      <c r="L14" s="138">
        <f t="shared" si="1"/>
        <v>29.41</v>
      </c>
      <c r="M14" s="57" t="str">
        <f t="shared" si="2"/>
        <v/>
      </c>
      <c r="N14" s="142">
        <v>24000</v>
      </c>
      <c r="O14" s="138">
        <f t="shared" si="3"/>
        <v>70.59</v>
      </c>
      <c r="P14" s="31" t="s">
        <v>292</v>
      </c>
      <c r="Q14" s="20">
        <v>5</v>
      </c>
      <c r="R14" s="67">
        <f t="shared" si="4"/>
        <v>1</v>
      </c>
      <c r="S14" s="6">
        <v>15</v>
      </c>
      <c r="T14" s="68">
        <f t="shared" si="5"/>
        <v>1.5</v>
      </c>
      <c r="U14" s="6">
        <v>15</v>
      </c>
      <c r="V14" s="68">
        <f t="shared" si="6"/>
        <v>4.5</v>
      </c>
      <c r="W14" s="63"/>
      <c r="X14" s="64">
        <f t="shared" si="7"/>
        <v>7</v>
      </c>
      <c r="Y14" s="20">
        <v>10</v>
      </c>
      <c r="Z14" s="67">
        <f t="shared" si="8"/>
        <v>2.5</v>
      </c>
      <c r="AA14" s="7">
        <v>15</v>
      </c>
      <c r="AB14" s="68">
        <f t="shared" si="9"/>
        <v>2.25</v>
      </c>
      <c r="AC14" s="7"/>
      <c r="AD14" s="68"/>
      <c r="AE14" s="65">
        <f t="shared" si="10"/>
        <v>25</v>
      </c>
      <c r="AF14" s="64">
        <f t="shared" si="11"/>
        <v>4.75</v>
      </c>
      <c r="AG14" s="66">
        <f t="shared" si="12"/>
        <v>11.75</v>
      </c>
    </row>
    <row r="15" spans="1:33" s="22" customFormat="1" ht="33.75" x14ac:dyDescent="0.2">
      <c r="A15" s="103"/>
      <c r="B15" s="102"/>
      <c r="C15" s="112" t="s">
        <v>498</v>
      </c>
      <c r="D15" s="131" t="s">
        <v>606</v>
      </c>
      <c r="E15" s="113" t="s">
        <v>233</v>
      </c>
      <c r="F15" s="113" t="s">
        <v>225</v>
      </c>
      <c r="G15" s="148" t="s">
        <v>610</v>
      </c>
      <c r="H15" s="28"/>
      <c r="I15" s="128">
        <v>35000</v>
      </c>
      <c r="J15" s="134">
        <f t="shared" si="0"/>
        <v>100</v>
      </c>
      <c r="K15" s="128">
        <v>10000</v>
      </c>
      <c r="L15" s="138">
        <f t="shared" si="1"/>
        <v>28.57</v>
      </c>
      <c r="M15" s="57" t="str">
        <f t="shared" si="2"/>
        <v/>
      </c>
      <c r="N15" s="142">
        <v>25000</v>
      </c>
      <c r="O15" s="138">
        <f t="shared" si="3"/>
        <v>71.430000000000007</v>
      </c>
      <c r="P15" s="31" t="s">
        <v>292</v>
      </c>
      <c r="Q15" s="20">
        <v>5</v>
      </c>
      <c r="R15" s="67">
        <f t="shared" si="4"/>
        <v>1</v>
      </c>
      <c r="S15" s="6">
        <v>15</v>
      </c>
      <c r="T15" s="68">
        <f t="shared" si="5"/>
        <v>1.5</v>
      </c>
      <c r="U15" s="6">
        <v>15</v>
      </c>
      <c r="V15" s="68">
        <f t="shared" si="6"/>
        <v>4.5</v>
      </c>
      <c r="W15" s="63"/>
      <c r="X15" s="64">
        <f t="shared" si="7"/>
        <v>7</v>
      </c>
      <c r="Y15" s="20">
        <v>10</v>
      </c>
      <c r="Z15" s="67">
        <f t="shared" si="8"/>
        <v>2.5</v>
      </c>
      <c r="AA15" s="7">
        <v>15</v>
      </c>
      <c r="AB15" s="68">
        <f t="shared" si="9"/>
        <v>2.25</v>
      </c>
      <c r="AC15" s="7"/>
      <c r="AD15" s="68"/>
      <c r="AE15" s="65">
        <f t="shared" si="10"/>
        <v>25</v>
      </c>
      <c r="AF15" s="64">
        <f t="shared" si="11"/>
        <v>4.75</v>
      </c>
      <c r="AG15" s="66">
        <f t="shared" si="12"/>
        <v>11.75</v>
      </c>
    </row>
    <row r="16" spans="1:33" s="22" customFormat="1" ht="61.5" customHeight="1" x14ac:dyDescent="0.2">
      <c r="A16" s="103"/>
      <c r="B16" s="102"/>
      <c r="C16" s="112" t="s">
        <v>498</v>
      </c>
      <c r="D16" s="131" t="s">
        <v>606</v>
      </c>
      <c r="E16" s="113" t="s">
        <v>355</v>
      </c>
      <c r="F16" s="113" t="s">
        <v>225</v>
      </c>
      <c r="G16" s="148" t="s">
        <v>612</v>
      </c>
      <c r="H16" s="28"/>
      <c r="I16" s="128">
        <v>35000</v>
      </c>
      <c r="J16" s="134">
        <f t="shared" si="0"/>
        <v>100</v>
      </c>
      <c r="K16" s="128">
        <v>10000</v>
      </c>
      <c r="L16" s="138">
        <f t="shared" si="1"/>
        <v>28.57</v>
      </c>
      <c r="M16" s="57" t="str">
        <f t="shared" si="2"/>
        <v/>
      </c>
      <c r="N16" s="142">
        <v>25000</v>
      </c>
      <c r="O16" s="138">
        <f t="shared" si="3"/>
        <v>71.430000000000007</v>
      </c>
      <c r="P16" s="31" t="s">
        <v>292</v>
      </c>
      <c r="Q16" s="20">
        <v>5</v>
      </c>
      <c r="R16" s="67">
        <f t="shared" si="4"/>
        <v>1</v>
      </c>
      <c r="S16" s="6">
        <v>15</v>
      </c>
      <c r="T16" s="68">
        <f t="shared" si="5"/>
        <v>1.5</v>
      </c>
      <c r="U16" s="6">
        <v>15</v>
      </c>
      <c r="V16" s="68">
        <f t="shared" si="6"/>
        <v>4.5</v>
      </c>
      <c r="W16" s="63"/>
      <c r="X16" s="64">
        <f t="shared" si="7"/>
        <v>7</v>
      </c>
      <c r="Y16" s="20">
        <v>10</v>
      </c>
      <c r="Z16" s="67">
        <f t="shared" si="8"/>
        <v>2.5</v>
      </c>
      <c r="AA16" s="7">
        <v>15</v>
      </c>
      <c r="AB16" s="68">
        <f t="shared" si="9"/>
        <v>2.25</v>
      </c>
      <c r="AC16" s="7"/>
      <c r="AD16" s="68"/>
      <c r="AE16" s="65">
        <f t="shared" si="10"/>
        <v>25</v>
      </c>
      <c r="AF16" s="64">
        <f t="shared" si="11"/>
        <v>4.75</v>
      </c>
      <c r="AG16" s="66">
        <f t="shared" si="12"/>
        <v>11.75</v>
      </c>
    </row>
    <row r="17" spans="1:33" s="22" customFormat="1" ht="56.25" x14ac:dyDescent="0.2">
      <c r="A17" s="103"/>
      <c r="B17" s="102"/>
      <c r="C17" s="112" t="s">
        <v>494</v>
      </c>
      <c r="D17" s="131" t="s">
        <v>119</v>
      </c>
      <c r="E17" s="113" t="s">
        <v>497</v>
      </c>
      <c r="F17" s="113" t="s">
        <v>237</v>
      </c>
      <c r="G17" s="148" t="s">
        <v>634</v>
      </c>
      <c r="H17" s="28"/>
      <c r="I17" s="128">
        <v>28000</v>
      </c>
      <c r="J17" s="134">
        <f t="shared" si="0"/>
        <v>100</v>
      </c>
      <c r="K17" s="128">
        <v>7500</v>
      </c>
      <c r="L17" s="138">
        <f t="shared" si="1"/>
        <v>26.79</v>
      </c>
      <c r="M17" s="57" t="str">
        <f t="shared" si="2"/>
        <v/>
      </c>
      <c r="N17" s="142">
        <v>20500</v>
      </c>
      <c r="O17" s="138">
        <f t="shared" si="3"/>
        <v>73.209999999999994</v>
      </c>
      <c r="P17" s="31" t="s">
        <v>292</v>
      </c>
      <c r="Q17" s="20">
        <v>5</v>
      </c>
      <c r="R17" s="67">
        <f t="shared" si="4"/>
        <v>1</v>
      </c>
      <c r="S17" s="6">
        <v>15</v>
      </c>
      <c r="T17" s="68">
        <f t="shared" si="5"/>
        <v>1.5</v>
      </c>
      <c r="U17" s="6">
        <v>15</v>
      </c>
      <c r="V17" s="68">
        <f t="shared" si="6"/>
        <v>4.5</v>
      </c>
      <c r="W17" s="63"/>
      <c r="X17" s="64">
        <f t="shared" si="7"/>
        <v>7</v>
      </c>
      <c r="Y17" s="20">
        <v>10</v>
      </c>
      <c r="Z17" s="67">
        <f t="shared" si="8"/>
        <v>2.5</v>
      </c>
      <c r="AA17" s="7">
        <v>15</v>
      </c>
      <c r="AB17" s="68">
        <f t="shared" si="9"/>
        <v>2.25</v>
      </c>
      <c r="AC17" s="7"/>
      <c r="AD17" s="68"/>
      <c r="AE17" s="65">
        <f t="shared" si="10"/>
        <v>25</v>
      </c>
      <c r="AF17" s="64">
        <f t="shared" si="11"/>
        <v>4.75</v>
      </c>
      <c r="AG17" s="66">
        <f t="shared" si="12"/>
        <v>11.75</v>
      </c>
    </row>
    <row r="18" spans="1:33" s="22" customFormat="1" ht="78.75" x14ac:dyDescent="0.2">
      <c r="A18" s="103"/>
      <c r="B18" s="102"/>
      <c r="C18" s="112" t="s">
        <v>316</v>
      </c>
      <c r="D18" s="131" t="s">
        <v>65</v>
      </c>
      <c r="E18" s="113" t="s">
        <v>317</v>
      </c>
      <c r="F18" s="113" t="s">
        <v>318</v>
      </c>
      <c r="G18" s="148" t="s">
        <v>653</v>
      </c>
      <c r="H18" s="28"/>
      <c r="I18" s="128">
        <v>33500</v>
      </c>
      <c r="J18" s="134">
        <f t="shared" si="0"/>
        <v>100</v>
      </c>
      <c r="K18" s="128">
        <v>10000</v>
      </c>
      <c r="L18" s="138">
        <f t="shared" si="1"/>
        <v>29.85</v>
      </c>
      <c r="M18" s="57" t="str">
        <f t="shared" si="2"/>
        <v/>
      </c>
      <c r="N18" s="142">
        <v>23500</v>
      </c>
      <c r="O18" s="138">
        <f t="shared" si="3"/>
        <v>70.150000000000006</v>
      </c>
      <c r="P18" s="31" t="s">
        <v>292</v>
      </c>
      <c r="Q18" s="20">
        <v>5</v>
      </c>
      <c r="R18" s="67">
        <f t="shared" si="4"/>
        <v>1</v>
      </c>
      <c r="S18" s="6">
        <v>15</v>
      </c>
      <c r="T18" s="68">
        <f t="shared" si="5"/>
        <v>1.5</v>
      </c>
      <c r="U18" s="6">
        <v>15</v>
      </c>
      <c r="V18" s="68">
        <f t="shared" si="6"/>
        <v>4.5</v>
      </c>
      <c r="W18" s="63"/>
      <c r="X18" s="64">
        <f t="shared" si="7"/>
        <v>7</v>
      </c>
      <c r="Y18" s="20">
        <v>10</v>
      </c>
      <c r="Z18" s="67">
        <f t="shared" si="8"/>
        <v>2.5</v>
      </c>
      <c r="AA18" s="7">
        <v>15</v>
      </c>
      <c r="AB18" s="68">
        <f t="shared" si="9"/>
        <v>2.25</v>
      </c>
      <c r="AC18" s="7"/>
      <c r="AD18" s="68"/>
      <c r="AE18" s="65">
        <f t="shared" si="10"/>
        <v>25</v>
      </c>
      <c r="AF18" s="64">
        <f t="shared" si="11"/>
        <v>4.75</v>
      </c>
      <c r="AG18" s="66">
        <f t="shared" si="12"/>
        <v>11.75</v>
      </c>
    </row>
    <row r="19" spans="1:33" s="22" customFormat="1" ht="33.75" x14ac:dyDescent="0.2">
      <c r="A19" s="103"/>
      <c r="B19" s="102"/>
      <c r="C19" s="112" t="s">
        <v>170</v>
      </c>
      <c r="D19" s="131" t="s">
        <v>171</v>
      </c>
      <c r="E19" s="113" t="s">
        <v>263</v>
      </c>
      <c r="F19" s="113" t="s">
        <v>264</v>
      </c>
      <c r="G19" s="148" t="s">
        <v>587</v>
      </c>
      <c r="H19" s="28"/>
      <c r="I19" s="128">
        <v>57000</v>
      </c>
      <c r="J19" s="134">
        <f t="shared" si="0"/>
        <v>100</v>
      </c>
      <c r="K19" s="128">
        <v>16800</v>
      </c>
      <c r="L19" s="138">
        <f t="shared" si="1"/>
        <v>29.47</v>
      </c>
      <c r="M19" s="57" t="str">
        <f t="shared" si="2"/>
        <v/>
      </c>
      <c r="N19" s="142">
        <v>40200</v>
      </c>
      <c r="O19" s="138">
        <f t="shared" si="3"/>
        <v>70.53</v>
      </c>
      <c r="P19" s="31" t="s">
        <v>292</v>
      </c>
      <c r="Q19" s="20">
        <v>5</v>
      </c>
      <c r="R19" s="67">
        <f t="shared" si="4"/>
        <v>1</v>
      </c>
      <c r="S19" s="6">
        <v>7</v>
      </c>
      <c r="T19" s="68">
        <f t="shared" si="5"/>
        <v>0.7</v>
      </c>
      <c r="U19" s="6">
        <v>15</v>
      </c>
      <c r="V19" s="68">
        <f t="shared" si="6"/>
        <v>4.5</v>
      </c>
      <c r="W19" s="63"/>
      <c r="X19" s="64">
        <f t="shared" si="7"/>
        <v>6.2</v>
      </c>
      <c r="Y19" s="20">
        <v>15</v>
      </c>
      <c r="Z19" s="67">
        <f t="shared" si="8"/>
        <v>3.75</v>
      </c>
      <c r="AA19" s="7">
        <v>10</v>
      </c>
      <c r="AB19" s="68">
        <f t="shared" si="9"/>
        <v>1.5</v>
      </c>
      <c r="AC19" s="7"/>
      <c r="AD19" s="68"/>
      <c r="AE19" s="65">
        <f t="shared" si="10"/>
        <v>25</v>
      </c>
      <c r="AF19" s="64">
        <f t="shared" si="11"/>
        <v>5.25</v>
      </c>
      <c r="AG19" s="66">
        <f t="shared" si="12"/>
        <v>11.45</v>
      </c>
    </row>
    <row r="20" spans="1:33" s="22" customFormat="1" ht="56.25" x14ac:dyDescent="0.2">
      <c r="A20" s="103"/>
      <c r="B20" s="102"/>
      <c r="C20" s="112" t="s">
        <v>151</v>
      </c>
      <c r="D20" s="131" t="s">
        <v>153</v>
      </c>
      <c r="E20" s="113" t="s">
        <v>534</v>
      </c>
      <c r="F20" s="113" t="s">
        <v>225</v>
      </c>
      <c r="G20" s="148" t="s">
        <v>601</v>
      </c>
      <c r="H20" s="28"/>
      <c r="I20" s="128">
        <v>60000</v>
      </c>
      <c r="J20" s="134">
        <f t="shared" si="0"/>
        <v>100</v>
      </c>
      <c r="K20" s="128">
        <v>40000</v>
      </c>
      <c r="L20" s="138">
        <f t="shared" si="1"/>
        <v>66.67</v>
      </c>
      <c r="M20" s="57" t="str">
        <f t="shared" si="2"/>
        <v/>
      </c>
      <c r="N20" s="142">
        <v>20000</v>
      </c>
      <c r="O20" s="138">
        <f t="shared" si="3"/>
        <v>33.33</v>
      </c>
      <c r="P20" s="31" t="s">
        <v>292</v>
      </c>
      <c r="Q20" s="20">
        <v>10</v>
      </c>
      <c r="R20" s="67">
        <f t="shared" si="4"/>
        <v>2</v>
      </c>
      <c r="S20" s="6">
        <v>0</v>
      </c>
      <c r="T20" s="68">
        <f t="shared" si="5"/>
        <v>0</v>
      </c>
      <c r="U20" s="6">
        <v>15</v>
      </c>
      <c r="V20" s="68">
        <f t="shared" si="6"/>
        <v>4.5</v>
      </c>
      <c r="W20" s="63"/>
      <c r="X20" s="64">
        <f t="shared" si="7"/>
        <v>6.5</v>
      </c>
      <c r="Y20" s="20">
        <v>10</v>
      </c>
      <c r="Z20" s="67">
        <f t="shared" si="8"/>
        <v>2.5</v>
      </c>
      <c r="AA20" s="7">
        <v>15</v>
      </c>
      <c r="AB20" s="68">
        <f t="shared" si="9"/>
        <v>2.25</v>
      </c>
      <c r="AC20" s="7"/>
      <c r="AD20" s="68"/>
      <c r="AE20" s="65">
        <f t="shared" si="10"/>
        <v>25</v>
      </c>
      <c r="AF20" s="64">
        <f t="shared" si="11"/>
        <v>4.75</v>
      </c>
      <c r="AG20" s="66">
        <f t="shared" si="12"/>
        <v>11.25</v>
      </c>
    </row>
    <row r="21" spans="1:33" s="22" customFormat="1" ht="45" x14ac:dyDescent="0.2">
      <c r="A21" s="103"/>
      <c r="B21" s="102"/>
      <c r="C21" s="112" t="s">
        <v>151</v>
      </c>
      <c r="D21" s="131" t="s">
        <v>153</v>
      </c>
      <c r="E21" s="113" t="s">
        <v>540</v>
      </c>
      <c r="F21" s="113" t="s">
        <v>225</v>
      </c>
      <c r="G21" s="148" t="s">
        <v>302</v>
      </c>
      <c r="H21" s="28"/>
      <c r="I21" s="128">
        <v>40000</v>
      </c>
      <c r="J21" s="134">
        <f t="shared" si="0"/>
        <v>100</v>
      </c>
      <c r="K21" s="128">
        <v>25000</v>
      </c>
      <c r="L21" s="138">
        <f t="shared" si="1"/>
        <v>62.5</v>
      </c>
      <c r="M21" s="57" t="str">
        <f t="shared" si="2"/>
        <v/>
      </c>
      <c r="N21" s="142">
        <v>15000</v>
      </c>
      <c r="O21" s="138">
        <f t="shared" si="3"/>
        <v>37.5</v>
      </c>
      <c r="P21" s="31" t="s">
        <v>292</v>
      </c>
      <c r="Q21" s="20">
        <v>10</v>
      </c>
      <c r="R21" s="67">
        <f t="shared" si="4"/>
        <v>2</v>
      </c>
      <c r="S21" s="6">
        <v>0</v>
      </c>
      <c r="T21" s="68">
        <f t="shared" si="5"/>
        <v>0</v>
      </c>
      <c r="U21" s="6">
        <v>15</v>
      </c>
      <c r="V21" s="68">
        <f t="shared" si="6"/>
        <v>4.5</v>
      </c>
      <c r="W21" s="63"/>
      <c r="X21" s="64">
        <f t="shared" si="7"/>
        <v>6.5</v>
      </c>
      <c r="Y21" s="20">
        <v>10</v>
      </c>
      <c r="Z21" s="67">
        <f t="shared" si="8"/>
        <v>2.5</v>
      </c>
      <c r="AA21" s="7">
        <v>15</v>
      </c>
      <c r="AB21" s="68">
        <f t="shared" si="9"/>
        <v>2.25</v>
      </c>
      <c r="AC21" s="7"/>
      <c r="AD21" s="68"/>
      <c r="AE21" s="65">
        <f t="shared" si="10"/>
        <v>25</v>
      </c>
      <c r="AF21" s="64">
        <f t="shared" si="11"/>
        <v>4.75</v>
      </c>
      <c r="AG21" s="66">
        <f t="shared" si="12"/>
        <v>11.25</v>
      </c>
    </row>
    <row r="22" spans="1:33" s="22" customFormat="1" ht="45" x14ac:dyDescent="0.2">
      <c r="A22" s="103"/>
      <c r="B22" s="102"/>
      <c r="C22" s="112" t="s">
        <v>117</v>
      </c>
      <c r="D22" s="131" t="s">
        <v>606</v>
      </c>
      <c r="E22" s="113" t="s">
        <v>238</v>
      </c>
      <c r="F22" s="113" t="s">
        <v>225</v>
      </c>
      <c r="G22" s="148" t="s">
        <v>607</v>
      </c>
      <c r="H22" s="28"/>
      <c r="I22" s="128">
        <v>37000</v>
      </c>
      <c r="J22" s="134">
        <f t="shared" si="0"/>
        <v>100</v>
      </c>
      <c r="K22" s="128">
        <v>25000</v>
      </c>
      <c r="L22" s="138">
        <f t="shared" si="1"/>
        <v>67.569999999999993</v>
      </c>
      <c r="M22" s="57" t="str">
        <f t="shared" si="2"/>
        <v/>
      </c>
      <c r="N22" s="142">
        <v>12000</v>
      </c>
      <c r="O22" s="138">
        <f t="shared" si="3"/>
        <v>32.43</v>
      </c>
      <c r="P22" s="31" t="s">
        <v>292</v>
      </c>
      <c r="Q22" s="20">
        <v>10</v>
      </c>
      <c r="R22" s="67">
        <f t="shared" si="4"/>
        <v>2</v>
      </c>
      <c r="S22" s="6">
        <v>0</v>
      </c>
      <c r="T22" s="68">
        <f t="shared" si="5"/>
        <v>0</v>
      </c>
      <c r="U22" s="6">
        <v>15</v>
      </c>
      <c r="V22" s="68">
        <f t="shared" si="6"/>
        <v>4.5</v>
      </c>
      <c r="W22" s="63"/>
      <c r="X22" s="64">
        <f t="shared" si="7"/>
        <v>6.5</v>
      </c>
      <c r="Y22" s="20">
        <v>10</v>
      </c>
      <c r="Z22" s="67">
        <f t="shared" si="8"/>
        <v>2.5</v>
      </c>
      <c r="AA22" s="7">
        <v>15</v>
      </c>
      <c r="AB22" s="68">
        <f t="shared" si="9"/>
        <v>2.25</v>
      </c>
      <c r="AC22" s="7"/>
      <c r="AD22" s="68"/>
      <c r="AE22" s="65">
        <f t="shared" si="10"/>
        <v>25</v>
      </c>
      <c r="AF22" s="64">
        <f t="shared" si="11"/>
        <v>4.75</v>
      </c>
      <c r="AG22" s="66">
        <f t="shared" si="12"/>
        <v>11.25</v>
      </c>
    </row>
    <row r="23" spans="1:33" s="22" customFormat="1" ht="56.25" x14ac:dyDescent="0.2">
      <c r="A23" s="103"/>
      <c r="B23" s="102"/>
      <c r="C23" s="112" t="s">
        <v>129</v>
      </c>
      <c r="D23" s="131" t="s">
        <v>606</v>
      </c>
      <c r="E23" s="113" t="s">
        <v>390</v>
      </c>
      <c r="F23" s="113" t="s">
        <v>224</v>
      </c>
      <c r="G23" s="148" t="s">
        <v>611</v>
      </c>
      <c r="H23" s="28"/>
      <c r="I23" s="128">
        <v>220000</v>
      </c>
      <c r="J23" s="134">
        <f t="shared" si="0"/>
        <v>100</v>
      </c>
      <c r="K23" s="128">
        <v>35000</v>
      </c>
      <c r="L23" s="138">
        <f t="shared" si="1"/>
        <v>15.91</v>
      </c>
      <c r="M23" s="57" t="str">
        <f t="shared" si="2"/>
        <v/>
      </c>
      <c r="N23" s="142">
        <v>185000</v>
      </c>
      <c r="O23" s="138">
        <f t="shared" si="3"/>
        <v>84.09</v>
      </c>
      <c r="P23" s="31" t="s">
        <v>292</v>
      </c>
      <c r="Q23" s="20">
        <v>0</v>
      </c>
      <c r="R23" s="67">
        <f t="shared" si="4"/>
        <v>0</v>
      </c>
      <c r="S23" s="6">
        <v>15</v>
      </c>
      <c r="T23" s="68">
        <f t="shared" si="5"/>
        <v>1.5</v>
      </c>
      <c r="U23" s="6">
        <v>15</v>
      </c>
      <c r="V23" s="68">
        <f t="shared" si="6"/>
        <v>4.5</v>
      </c>
      <c r="W23" s="63"/>
      <c r="X23" s="64">
        <f t="shared" si="7"/>
        <v>6</v>
      </c>
      <c r="Y23" s="20">
        <v>15</v>
      </c>
      <c r="Z23" s="67">
        <f t="shared" si="8"/>
        <v>3.75</v>
      </c>
      <c r="AA23" s="7">
        <v>10</v>
      </c>
      <c r="AB23" s="68">
        <f t="shared" si="9"/>
        <v>1.5</v>
      </c>
      <c r="AC23" s="7"/>
      <c r="AD23" s="68"/>
      <c r="AE23" s="65">
        <f t="shared" si="10"/>
        <v>25</v>
      </c>
      <c r="AF23" s="64">
        <f t="shared" si="11"/>
        <v>5.25</v>
      </c>
      <c r="AG23" s="66">
        <f t="shared" si="12"/>
        <v>11.25</v>
      </c>
    </row>
    <row r="24" spans="1:33" s="22" customFormat="1" ht="78.75" x14ac:dyDescent="0.2">
      <c r="A24" s="103"/>
      <c r="B24" s="102"/>
      <c r="C24" s="112" t="s">
        <v>61</v>
      </c>
      <c r="D24" s="131" t="s">
        <v>62</v>
      </c>
      <c r="E24" s="113" t="s">
        <v>550</v>
      </c>
      <c r="F24" s="113" t="s">
        <v>224</v>
      </c>
      <c r="G24" s="148" t="s">
        <v>576</v>
      </c>
      <c r="H24" s="28"/>
      <c r="I24" s="128">
        <v>25500</v>
      </c>
      <c r="J24" s="134">
        <f t="shared" si="0"/>
        <v>100</v>
      </c>
      <c r="K24" s="128">
        <v>8400</v>
      </c>
      <c r="L24" s="138">
        <f t="shared" si="1"/>
        <v>32.94</v>
      </c>
      <c r="M24" s="57" t="str">
        <f t="shared" si="2"/>
        <v/>
      </c>
      <c r="N24" s="142">
        <v>17100</v>
      </c>
      <c r="O24" s="138">
        <f t="shared" si="3"/>
        <v>67.06</v>
      </c>
      <c r="P24" s="31" t="s">
        <v>292</v>
      </c>
      <c r="Q24" s="20">
        <v>0</v>
      </c>
      <c r="R24" s="67">
        <f t="shared" si="4"/>
        <v>0</v>
      </c>
      <c r="S24" s="6">
        <v>7</v>
      </c>
      <c r="T24" s="68">
        <f t="shared" si="5"/>
        <v>0.7</v>
      </c>
      <c r="U24" s="6">
        <v>15</v>
      </c>
      <c r="V24" s="68">
        <f t="shared" si="6"/>
        <v>4.5</v>
      </c>
      <c r="W24" s="63"/>
      <c r="X24" s="64">
        <f t="shared" si="7"/>
        <v>5.2</v>
      </c>
      <c r="Y24" s="20">
        <v>15</v>
      </c>
      <c r="Z24" s="67">
        <f t="shared" si="8"/>
        <v>3.75</v>
      </c>
      <c r="AA24" s="7">
        <v>15</v>
      </c>
      <c r="AB24" s="68">
        <f t="shared" si="9"/>
        <v>2.25</v>
      </c>
      <c r="AC24" s="7"/>
      <c r="AD24" s="68"/>
      <c r="AE24" s="65">
        <f t="shared" si="10"/>
        <v>30</v>
      </c>
      <c r="AF24" s="64">
        <f t="shared" si="11"/>
        <v>6</v>
      </c>
      <c r="AG24" s="66">
        <f t="shared" si="12"/>
        <v>11.2</v>
      </c>
    </row>
    <row r="25" spans="1:33" s="22" customFormat="1" ht="45" x14ac:dyDescent="0.2">
      <c r="A25" s="103"/>
      <c r="B25" s="102"/>
      <c r="C25" s="112" t="s">
        <v>406</v>
      </c>
      <c r="D25" s="131" t="s">
        <v>606</v>
      </c>
      <c r="E25" s="113" t="s">
        <v>255</v>
      </c>
      <c r="F25" s="113" t="s">
        <v>237</v>
      </c>
      <c r="G25" s="148" t="s">
        <v>608</v>
      </c>
      <c r="H25" s="28"/>
      <c r="I25" s="128">
        <v>58000</v>
      </c>
      <c r="J25" s="134">
        <f t="shared" si="0"/>
        <v>100</v>
      </c>
      <c r="K25" s="128">
        <v>40000</v>
      </c>
      <c r="L25" s="138">
        <f t="shared" si="1"/>
        <v>68.97</v>
      </c>
      <c r="M25" s="57" t="str">
        <f t="shared" si="2"/>
        <v/>
      </c>
      <c r="N25" s="142">
        <v>18000</v>
      </c>
      <c r="O25" s="138">
        <f t="shared" si="3"/>
        <v>31.03</v>
      </c>
      <c r="P25" s="31" t="s">
        <v>292</v>
      </c>
      <c r="Q25" s="20">
        <v>15</v>
      </c>
      <c r="R25" s="67">
        <f t="shared" si="4"/>
        <v>3</v>
      </c>
      <c r="S25" s="6">
        <v>0</v>
      </c>
      <c r="T25" s="68">
        <f t="shared" si="5"/>
        <v>0</v>
      </c>
      <c r="U25" s="6">
        <v>15</v>
      </c>
      <c r="V25" s="68">
        <f t="shared" si="6"/>
        <v>4.5</v>
      </c>
      <c r="W25" s="63"/>
      <c r="X25" s="64">
        <f t="shared" si="7"/>
        <v>7.5</v>
      </c>
      <c r="Y25" s="20">
        <v>5</v>
      </c>
      <c r="Z25" s="67">
        <f t="shared" si="8"/>
        <v>1.25</v>
      </c>
      <c r="AA25" s="7">
        <v>15</v>
      </c>
      <c r="AB25" s="68">
        <f t="shared" si="9"/>
        <v>2.25</v>
      </c>
      <c r="AC25" s="7"/>
      <c r="AD25" s="68"/>
      <c r="AE25" s="65">
        <f t="shared" si="10"/>
        <v>20</v>
      </c>
      <c r="AF25" s="64">
        <f t="shared" si="11"/>
        <v>3.5</v>
      </c>
      <c r="AG25" s="66">
        <f t="shared" si="12"/>
        <v>11</v>
      </c>
    </row>
    <row r="26" spans="1:33" s="92" customFormat="1" ht="78.75" x14ac:dyDescent="0.2">
      <c r="A26" s="103"/>
      <c r="B26" s="102"/>
      <c r="C26" s="112" t="s">
        <v>406</v>
      </c>
      <c r="D26" s="131" t="s">
        <v>606</v>
      </c>
      <c r="E26" s="113" t="s">
        <v>234</v>
      </c>
      <c r="F26" s="113" t="s">
        <v>237</v>
      </c>
      <c r="G26" s="148" t="s">
        <v>284</v>
      </c>
      <c r="H26" s="28"/>
      <c r="I26" s="128">
        <v>40850</v>
      </c>
      <c r="J26" s="134">
        <f t="shared" si="0"/>
        <v>100</v>
      </c>
      <c r="K26" s="128">
        <v>28000</v>
      </c>
      <c r="L26" s="138">
        <f t="shared" si="1"/>
        <v>68.540000000000006</v>
      </c>
      <c r="M26" s="57" t="str">
        <f t="shared" si="2"/>
        <v/>
      </c>
      <c r="N26" s="142">
        <v>12850</v>
      </c>
      <c r="O26" s="138">
        <f t="shared" si="3"/>
        <v>31.46</v>
      </c>
      <c r="P26" s="31" t="s">
        <v>292</v>
      </c>
      <c r="Q26" s="20">
        <v>15</v>
      </c>
      <c r="R26" s="67">
        <f t="shared" si="4"/>
        <v>3</v>
      </c>
      <c r="S26" s="6">
        <v>0</v>
      </c>
      <c r="T26" s="68">
        <f t="shared" si="5"/>
        <v>0</v>
      </c>
      <c r="U26" s="6">
        <v>15</v>
      </c>
      <c r="V26" s="68">
        <f t="shared" si="6"/>
        <v>4.5</v>
      </c>
      <c r="W26" s="63"/>
      <c r="X26" s="64">
        <f t="shared" si="7"/>
        <v>7.5</v>
      </c>
      <c r="Y26" s="20">
        <v>5</v>
      </c>
      <c r="Z26" s="67">
        <f t="shared" si="8"/>
        <v>1.25</v>
      </c>
      <c r="AA26" s="7">
        <v>15</v>
      </c>
      <c r="AB26" s="68">
        <f t="shared" si="9"/>
        <v>2.25</v>
      </c>
      <c r="AC26" s="7"/>
      <c r="AD26" s="68"/>
      <c r="AE26" s="65">
        <f t="shared" si="10"/>
        <v>20</v>
      </c>
      <c r="AF26" s="64">
        <f t="shared" si="11"/>
        <v>3.5</v>
      </c>
      <c r="AG26" s="66">
        <f t="shared" si="12"/>
        <v>11</v>
      </c>
    </row>
    <row r="27" spans="1:33" s="22" customFormat="1" ht="45" x14ac:dyDescent="0.2">
      <c r="A27" s="103"/>
      <c r="B27" s="102"/>
      <c r="C27" s="112" t="s">
        <v>130</v>
      </c>
      <c r="D27" s="131" t="s">
        <v>133</v>
      </c>
      <c r="E27" s="113" t="s">
        <v>368</v>
      </c>
      <c r="F27" s="113" t="s">
        <v>225</v>
      </c>
      <c r="G27" s="148" t="s">
        <v>549</v>
      </c>
      <c r="H27" s="28"/>
      <c r="I27" s="128">
        <v>25000</v>
      </c>
      <c r="J27" s="134">
        <f t="shared" si="0"/>
        <v>100</v>
      </c>
      <c r="K27" s="128">
        <v>10000</v>
      </c>
      <c r="L27" s="138">
        <f t="shared" si="1"/>
        <v>40</v>
      </c>
      <c r="M27" s="57" t="str">
        <f t="shared" si="2"/>
        <v/>
      </c>
      <c r="N27" s="142">
        <v>15000</v>
      </c>
      <c r="O27" s="138">
        <f t="shared" si="3"/>
        <v>60</v>
      </c>
      <c r="P27" s="31" t="s">
        <v>292</v>
      </c>
      <c r="Q27" s="20">
        <v>5</v>
      </c>
      <c r="R27" s="67">
        <f t="shared" si="4"/>
        <v>1</v>
      </c>
      <c r="S27" s="6">
        <v>7</v>
      </c>
      <c r="T27" s="68">
        <f t="shared" si="5"/>
        <v>0.7</v>
      </c>
      <c r="U27" s="6">
        <v>15</v>
      </c>
      <c r="V27" s="68">
        <f t="shared" si="6"/>
        <v>4.5</v>
      </c>
      <c r="W27" s="63"/>
      <c r="X27" s="64">
        <f t="shared" si="7"/>
        <v>6.2</v>
      </c>
      <c r="Y27" s="20">
        <v>10</v>
      </c>
      <c r="Z27" s="67">
        <f t="shared" si="8"/>
        <v>2.5</v>
      </c>
      <c r="AA27" s="7">
        <v>15</v>
      </c>
      <c r="AB27" s="68">
        <f t="shared" si="9"/>
        <v>2.25</v>
      </c>
      <c r="AC27" s="7"/>
      <c r="AD27" s="68"/>
      <c r="AE27" s="65">
        <f t="shared" si="10"/>
        <v>25</v>
      </c>
      <c r="AF27" s="64">
        <f t="shared" si="11"/>
        <v>4.75</v>
      </c>
      <c r="AG27" s="66">
        <f t="shared" si="12"/>
        <v>10.95</v>
      </c>
    </row>
    <row r="28" spans="1:33" s="22" customFormat="1" ht="33.75" x14ac:dyDescent="0.2">
      <c r="A28" s="103"/>
      <c r="B28" s="102"/>
      <c r="C28" s="112" t="s">
        <v>419</v>
      </c>
      <c r="D28" s="131" t="s">
        <v>420</v>
      </c>
      <c r="E28" s="113" t="s">
        <v>260</v>
      </c>
      <c r="F28" s="113" t="s">
        <v>225</v>
      </c>
      <c r="G28" s="148" t="s">
        <v>667</v>
      </c>
      <c r="H28" s="28"/>
      <c r="I28" s="128">
        <v>23750</v>
      </c>
      <c r="J28" s="134">
        <f t="shared" si="0"/>
        <v>97.9</v>
      </c>
      <c r="K28" s="128">
        <v>10000</v>
      </c>
      <c r="L28" s="138">
        <f t="shared" si="1"/>
        <v>42.11</v>
      </c>
      <c r="M28" s="57" t="str">
        <f t="shared" si="2"/>
        <v/>
      </c>
      <c r="N28" s="142">
        <v>13250</v>
      </c>
      <c r="O28" s="138">
        <f t="shared" si="3"/>
        <v>55.79</v>
      </c>
      <c r="P28" s="31" t="s">
        <v>292</v>
      </c>
      <c r="Q28" s="20">
        <v>5</v>
      </c>
      <c r="R28" s="67">
        <f t="shared" si="4"/>
        <v>1</v>
      </c>
      <c r="S28" s="6">
        <v>7</v>
      </c>
      <c r="T28" s="68">
        <f t="shared" si="5"/>
        <v>0.7</v>
      </c>
      <c r="U28" s="6">
        <v>15</v>
      </c>
      <c r="V28" s="68">
        <f t="shared" si="6"/>
        <v>4.5</v>
      </c>
      <c r="W28" s="63"/>
      <c r="X28" s="64">
        <f t="shared" si="7"/>
        <v>6.2</v>
      </c>
      <c r="Y28" s="20">
        <v>10</v>
      </c>
      <c r="Z28" s="67">
        <f t="shared" si="8"/>
        <v>2.5</v>
      </c>
      <c r="AA28" s="7">
        <v>15</v>
      </c>
      <c r="AB28" s="68">
        <f t="shared" si="9"/>
        <v>2.25</v>
      </c>
      <c r="AC28" s="7"/>
      <c r="AD28" s="68"/>
      <c r="AE28" s="65">
        <f t="shared" si="10"/>
        <v>25</v>
      </c>
      <c r="AF28" s="64">
        <f t="shared" si="11"/>
        <v>4.75</v>
      </c>
      <c r="AG28" s="66">
        <f t="shared" si="12"/>
        <v>10.95</v>
      </c>
    </row>
    <row r="29" spans="1:33" s="22" customFormat="1" ht="67.5" x14ac:dyDescent="0.2">
      <c r="A29" s="103"/>
      <c r="B29" s="102"/>
      <c r="C29" s="112" t="s">
        <v>483</v>
      </c>
      <c r="D29" s="131" t="s">
        <v>205</v>
      </c>
      <c r="E29" s="113" t="s">
        <v>484</v>
      </c>
      <c r="F29" s="113" t="s">
        <v>626</v>
      </c>
      <c r="G29" s="148" t="s">
        <v>625</v>
      </c>
      <c r="H29" s="28"/>
      <c r="I29" s="128">
        <v>22500</v>
      </c>
      <c r="J29" s="134">
        <f t="shared" si="0"/>
        <v>100</v>
      </c>
      <c r="K29" s="128">
        <v>10000</v>
      </c>
      <c r="L29" s="138">
        <f t="shared" si="1"/>
        <v>44.44</v>
      </c>
      <c r="M29" s="57" t="str">
        <f t="shared" si="2"/>
        <v/>
      </c>
      <c r="N29" s="142">
        <v>12500</v>
      </c>
      <c r="O29" s="138">
        <f t="shared" si="3"/>
        <v>55.56</v>
      </c>
      <c r="P29" s="31" t="s">
        <v>292</v>
      </c>
      <c r="Q29" s="20">
        <v>5</v>
      </c>
      <c r="R29" s="67">
        <f t="shared" si="4"/>
        <v>1</v>
      </c>
      <c r="S29" s="6">
        <v>7</v>
      </c>
      <c r="T29" s="68">
        <f t="shared" si="5"/>
        <v>0.7</v>
      </c>
      <c r="U29" s="6">
        <v>15</v>
      </c>
      <c r="V29" s="68">
        <f t="shared" si="6"/>
        <v>4.5</v>
      </c>
      <c r="W29" s="63"/>
      <c r="X29" s="64">
        <f t="shared" si="7"/>
        <v>6.2</v>
      </c>
      <c r="Y29" s="20">
        <v>10</v>
      </c>
      <c r="Z29" s="67">
        <f t="shared" si="8"/>
        <v>2.5</v>
      </c>
      <c r="AA29" s="7">
        <v>15</v>
      </c>
      <c r="AB29" s="68">
        <f t="shared" si="9"/>
        <v>2.25</v>
      </c>
      <c r="AC29" s="7"/>
      <c r="AD29" s="68"/>
      <c r="AE29" s="65">
        <f t="shared" si="10"/>
        <v>25</v>
      </c>
      <c r="AF29" s="64">
        <f t="shared" si="11"/>
        <v>4.75</v>
      </c>
      <c r="AG29" s="66">
        <f t="shared" si="12"/>
        <v>10.95</v>
      </c>
    </row>
    <row r="30" spans="1:33" s="92" customFormat="1" ht="54.6" customHeight="1" x14ac:dyDescent="0.2">
      <c r="A30" s="103"/>
      <c r="B30" s="102"/>
      <c r="C30" s="112" t="s">
        <v>494</v>
      </c>
      <c r="D30" s="131" t="s">
        <v>119</v>
      </c>
      <c r="E30" s="113" t="s">
        <v>496</v>
      </c>
      <c r="F30" s="113" t="s">
        <v>225</v>
      </c>
      <c r="G30" s="148" t="s">
        <v>633</v>
      </c>
      <c r="H30" s="28"/>
      <c r="I30" s="128">
        <v>22500</v>
      </c>
      <c r="J30" s="134">
        <f t="shared" si="0"/>
        <v>100</v>
      </c>
      <c r="K30" s="128">
        <v>10000</v>
      </c>
      <c r="L30" s="138">
        <f t="shared" si="1"/>
        <v>44.44</v>
      </c>
      <c r="M30" s="57" t="str">
        <f t="shared" si="2"/>
        <v/>
      </c>
      <c r="N30" s="142">
        <v>12500</v>
      </c>
      <c r="O30" s="138">
        <f t="shared" si="3"/>
        <v>55.56</v>
      </c>
      <c r="P30" s="31" t="s">
        <v>292</v>
      </c>
      <c r="Q30" s="20">
        <v>5</v>
      </c>
      <c r="R30" s="67">
        <f t="shared" si="4"/>
        <v>1</v>
      </c>
      <c r="S30" s="6">
        <v>7</v>
      </c>
      <c r="T30" s="68">
        <f t="shared" si="5"/>
        <v>0.7</v>
      </c>
      <c r="U30" s="6">
        <v>15</v>
      </c>
      <c r="V30" s="68">
        <f t="shared" si="6"/>
        <v>4.5</v>
      </c>
      <c r="W30" s="63"/>
      <c r="X30" s="64">
        <f t="shared" si="7"/>
        <v>6.2</v>
      </c>
      <c r="Y30" s="20">
        <v>10</v>
      </c>
      <c r="Z30" s="67">
        <f t="shared" si="8"/>
        <v>2.5</v>
      </c>
      <c r="AA30" s="7">
        <v>15</v>
      </c>
      <c r="AB30" s="68">
        <f t="shared" si="9"/>
        <v>2.25</v>
      </c>
      <c r="AC30" s="7"/>
      <c r="AD30" s="68"/>
      <c r="AE30" s="65">
        <f t="shared" si="10"/>
        <v>25</v>
      </c>
      <c r="AF30" s="64">
        <f t="shared" si="11"/>
        <v>4.75</v>
      </c>
      <c r="AG30" s="66">
        <f t="shared" si="12"/>
        <v>10.95</v>
      </c>
    </row>
    <row r="31" spans="1:33" s="22" customFormat="1" ht="45" x14ac:dyDescent="0.2">
      <c r="A31" s="103"/>
      <c r="B31" s="102"/>
      <c r="C31" s="112" t="s">
        <v>323</v>
      </c>
      <c r="D31" s="131" t="s">
        <v>175</v>
      </c>
      <c r="E31" s="113" t="s">
        <v>225</v>
      </c>
      <c r="F31" s="113" t="s">
        <v>231</v>
      </c>
      <c r="G31" s="148" t="s">
        <v>614</v>
      </c>
      <c r="H31" s="28"/>
      <c r="I31" s="128">
        <v>21000</v>
      </c>
      <c r="J31" s="134">
        <f t="shared" si="0"/>
        <v>100</v>
      </c>
      <c r="K31" s="128">
        <v>10000</v>
      </c>
      <c r="L31" s="138">
        <f t="shared" si="1"/>
        <v>47.62</v>
      </c>
      <c r="M31" s="57" t="str">
        <f t="shared" si="2"/>
        <v/>
      </c>
      <c r="N31" s="142">
        <v>11000</v>
      </c>
      <c r="O31" s="138">
        <f t="shared" si="3"/>
        <v>52.38</v>
      </c>
      <c r="P31" s="31" t="s">
        <v>292</v>
      </c>
      <c r="Q31" s="20">
        <v>5</v>
      </c>
      <c r="R31" s="67">
        <f t="shared" si="4"/>
        <v>1</v>
      </c>
      <c r="S31" s="6">
        <v>7</v>
      </c>
      <c r="T31" s="68">
        <f t="shared" si="5"/>
        <v>0.7</v>
      </c>
      <c r="U31" s="6">
        <v>15</v>
      </c>
      <c r="V31" s="68">
        <f t="shared" si="6"/>
        <v>4.5</v>
      </c>
      <c r="W31" s="63"/>
      <c r="X31" s="64">
        <f t="shared" si="7"/>
        <v>6.2</v>
      </c>
      <c r="Y31" s="20">
        <v>10</v>
      </c>
      <c r="Z31" s="67">
        <f t="shared" si="8"/>
        <v>2.5</v>
      </c>
      <c r="AA31" s="7">
        <v>15</v>
      </c>
      <c r="AB31" s="68">
        <f t="shared" si="9"/>
        <v>2.25</v>
      </c>
      <c r="AC31" s="7"/>
      <c r="AD31" s="68"/>
      <c r="AE31" s="65">
        <f t="shared" si="10"/>
        <v>25</v>
      </c>
      <c r="AF31" s="64">
        <f t="shared" si="11"/>
        <v>4.75</v>
      </c>
      <c r="AG31" s="66">
        <f t="shared" si="12"/>
        <v>10.95</v>
      </c>
    </row>
    <row r="32" spans="1:33" s="22" customFormat="1" ht="78.75" x14ac:dyDescent="0.2">
      <c r="A32" s="103"/>
      <c r="B32" s="102"/>
      <c r="C32" s="112" t="s">
        <v>130</v>
      </c>
      <c r="D32" s="131" t="s">
        <v>133</v>
      </c>
      <c r="E32" s="113" t="s">
        <v>569</v>
      </c>
      <c r="F32" s="113" t="s">
        <v>232</v>
      </c>
      <c r="G32" s="148" t="s">
        <v>570</v>
      </c>
      <c r="H32" s="28"/>
      <c r="I32" s="128">
        <v>35000</v>
      </c>
      <c r="J32" s="134">
        <f t="shared" si="0"/>
        <v>100</v>
      </c>
      <c r="K32" s="128">
        <v>10000</v>
      </c>
      <c r="L32" s="138">
        <f t="shared" si="1"/>
        <v>28.57</v>
      </c>
      <c r="M32" s="57" t="str">
        <f t="shared" si="2"/>
        <v/>
      </c>
      <c r="N32" s="142">
        <v>25000</v>
      </c>
      <c r="O32" s="138">
        <f t="shared" si="3"/>
        <v>71.430000000000007</v>
      </c>
      <c r="P32" s="31" t="s">
        <v>292</v>
      </c>
      <c r="Q32" s="20">
        <v>0</v>
      </c>
      <c r="R32" s="67">
        <f t="shared" si="4"/>
        <v>0</v>
      </c>
      <c r="S32" s="6">
        <v>15</v>
      </c>
      <c r="T32" s="68">
        <f t="shared" si="5"/>
        <v>1.5</v>
      </c>
      <c r="U32" s="6">
        <v>15</v>
      </c>
      <c r="V32" s="68">
        <f t="shared" si="6"/>
        <v>4.5</v>
      </c>
      <c r="W32" s="63"/>
      <c r="X32" s="64">
        <f t="shared" si="7"/>
        <v>6</v>
      </c>
      <c r="Y32" s="20">
        <v>10</v>
      </c>
      <c r="Z32" s="67">
        <f t="shared" si="8"/>
        <v>2.5</v>
      </c>
      <c r="AA32" s="7">
        <v>15</v>
      </c>
      <c r="AB32" s="68">
        <f t="shared" si="9"/>
        <v>2.25</v>
      </c>
      <c r="AC32" s="7"/>
      <c r="AD32" s="68"/>
      <c r="AE32" s="65">
        <f t="shared" si="10"/>
        <v>25</v>
      </c>
      <c r="AF32" s="64">
        <f t="shared" si="11"/>
        <v>4.75</v>
      </c>
      <c r="AG32" s="66">
        <f t="shared" si="12"/>
        <v>10.75</v>
      </c>
    </row>
    <row r="33" spans="1:33" s="22" customFormat="1" ht="44.45" customHeight="1" x14ac:dyDescent="0.2">
      <c r="A33" s="103"/>
      <c r="B33" s="102"/>
      <c r="C33" s="112" t="s">
        <v>277</v>
      </c>
      <c r="D33" s="131" t="s">
        <v>93</v>
      </c>
      <c r="E33" s="113" t="s">
        <v>232</v>
      </c>
      <c r="F33" s="113" t="s">
        <v>418</v>
      </c>
      <c r="G33" s="148" t="s">
        <v>598</v>
      </c>
      <c r="H33" s="28"/>
      <c r="I33" s="128">
        <v>39929</v>
      </c>
      <c r="J33" s="134">
        <f t="shared" si="0"/>
        <v>100</v>
      </c>
      <c r="K33" s="128">
        <v>10000</v>
      </c>
      <c r="L33" s="138">
        <f t="shared" si="1"/>
        <v>25.04</v>
      </c>
      <c r="M33" s="57" t="str">
        <f t="shared" si="2"/>
        <v/>
      </c>
      <c r="N33" s="142">
        <v>29929</v>
      </c>
      <c r="O33" s="138">
        <f t="shared" si="3"/>
        <v>74.959999999999994</v>
      </c>
      <c r="P33" s="31" t="s">
        <v>292</v>
      </c>
      <c r="Q33" s="20">
        <v>0</v>
      </c>
      <c r="R33" s="67">
        <f t="shared" si="4"/>
        <v>0</v>
      </c>
      <c r="S33" s="6">
        <v>15</v>
      </c>
      <c r="T33" s="68">
        <f t="shared" si="5"/>
        <v>1.5</v>
      </c>
      <c r="U33" s="6">
        <v>15</v>
      </c>
      <c r="V33" s="68">
        <f t="shared" si="6"/>
        <v>4.5</v>
      </c>
      <c r="W33" s="63"/>
      <c r="X33" s="64">
        <f t="shared" si="7"/>
        <v>6</v>
      </c>
      <c r="Y33" s="20">
        <v>10</v>
      </c>
      <c r="Z33" s="67">
        <f t="shared" si="8"/>
        <v>2.5</v>
      </c>
      <c r="AA33" s="7">
        <v>15</v>
      </c>
      <c r="AB33" s="68">
        <f t="shared" si="9"/>
        <v>2.25</v>
      </c>
      <c r="AC33" s="7"/>
      <c r="AD33" s="68"/>
      <c r="AE33" s="65">
        <f t="shared" si="10"/>
        <v>25</v>
      </c>
      <c r="AF33" s="64">
        <f t="shared" si="11"/>
        <v>4.75</v>
      </c>
      <c r="AG33" s="66">
        <f t="shared" si="12"/>
        <v>10.75</v>
      </c>
    </row>
    <row r="34" spans="1:33" s="22" customFormat="1" ht="53.45" customHeight="1" x14ac:dyDescent="0.2">
      <c r="A34" s="103"/>
      <c r="B34" s="102"/>
      <c r="C34" s="112" t="s">
        <v>543</v>
      </c>
      <c r="D34" s="131" t="s">
        <v>511</v>
      </c>
      <c r="E34" s="113" t="s">
        <v>523</v>
      </c>
      <c r="F34" s="113" t="s">
        <v>544</v>
      </c>
      <c r="G34" s="148" t="s">
        <v>622</v>
      </c>
      <c r="H34" s="28"/>
      <c r="I34" s="128">
        <v>35000</v>
      </c>
      <c r="J34" s="134">
        <f t="shared" ref="J34:J65" si="13">SUM(L34,O34)</f>
        <v>100</v>
      </c>
      <c r="K34" s="128">
        <v>10000</v>
      </c>
      <c r="L34" s="138">
        <f t="shared" ref="L34:L65" si="14">ROUND(K34/I34*100,2)</f>
        <v>28.57</v>
      </c>
      <c r="M34" s="57" t="str">
        <f t="shared" ref="M34:M65" si="15">IF(L34&lt;=70,"","!!!")</f>
        <v/>
      </c>
      <c r="N34" s="142">
        <v>25000</v>
      </c>
      <c r="O34" s="138">
        <f t="shared" ref="O34:O65" si="16">ROUND(N34/I34*100,2)</f>
        <v>71.430000000000007</v>
      </c>
      <c r="P34" s="31" t="s">
        <v>292</v>
      </c>
      <c r="Q34" s="20">
        <v>0</v>
      </c>
      <c r="R34" s="67">
        <f t="shared" ref="R34:R65" si="17">ROUND(Q34*0.2,2)</f>
        <v>0</v>
      </c>
      <c r="S34" s="6">
        <v>15</v>
      </c>
      <c r="T34" s="68">
        <f t="shared" ref="T34:T65" si="18">ROUND(S34*0.1,2)</f>
        <v>1.5</v>
      </c>
      <c r="U34" s="6">
        <v>15</v>
      </c>
      <c r="V34" s="68">
        <f t="shared" ref="V34:V65" si="19">ROUND(U34*0.3,2)</f>
        <v>4.5</v>
      </c>
      <c r="W34" s="63"/>
      <c r="X34" s="64">
        <f t="shared" ref="X34:X65" si="20">(Q34*0.2)+(S34*0.1)+(U34*0.3)</f>
        <v>6</v>
      </c>
      <c r="Y34" s="20">
        <v>10</v>
      </c>
      <c r="Z34" s="67">
        <f t="shared" ref="Z34:Z65" si="21">ROUND(Y34*0.25,2)</f>
        <v>2.5</v>
      </c>
      <c r="AA34" s="7">
        <v>15</v>
      </c>
      <c r="AB34" s="68">
        <f t="shared" ref="AB34:AB65" si="22">ROUND(AA34*0.15,2)</f>
        <v>2.25</v>
      </c>
      <c r="AC34" s="7"/>
      <c r="AD34" s="68"/>
      <c r="AE34" s="65">
        <f t="shared" ref="AE34:AE65" si="23">Y34+AA34</f>
        <v>25</v>
      </c>
      <c r="AF34" s="64">
        <f t="shared" ref="AF34:AF65" si="24">(Y34*0.25)+(AA34*0.15)</f>
        <v>4.75</v>
      </c>
      <c r="AG34" s="66">
        <f t="shared" ref="AG34:AG65" si="25">X34+AF34</f>
        <v>10.75</v>
      </c>
    </row>
    <row r="35" spans="1:33" s="22" customFormat="1" ht="75" customHeight="1" x14ac:dyDescent="0.2">
      <c r="A35" s="103"/>
      <c r="B35" s="102"/>
      <c r="C35" s="112" t="s">
        <v>161</v>
      </c>
      <c r="D35" s="131" t="s">
        <v>125</v>
      </c>
      <c r="E35" s="113" t="s">
        <v>248</v>
      </c>
      <c r="F35" s="113" t="s">
        <v>389</v>
      </c>
      <c r="G35" s="148" t="s">
        <v>583</v>
      </c>
      <c r="H35" s="28"/>
      <c r="I35" s="128">
        <v>45000</v>
      </c>
      <c r="J35" s="134">
        <f t="shared" si="13"/>
        <v>100</v>
      </c>
      <c r="K35" s="128">
        <v>11200</v>
      </c>
      <c r="L35" s="138">
        <f t="shared" si="14"/>
        <v>24.89</v>
      </c>
      <c r="M35" s="57" t="str">
        <f t="shared" si="15"/>
        <v/>
      </c>
      <c r="N35" s="142">
        <v>33800</v>
      </c>
      <c r="O35" s="138">
        <f t="shared" si="16"/>
        <v>75.11</v>
      </c>
      <c r="P35" s="31" t="s">
        <v>292</v>
      </c>
      <c r="Q35" s="20">
        <v>0</v>
      </c>
      <c r="R35" s="67">
        <f t="shared" si="17"/>
        <v>0</v>
      </c>
      <c r="S35" s="6">
        <v>15</v>
      </c>
      <c r="T35" s="68">
        <f t="shared" si="18"/>
        <v>1.5</v>
      </c>
      <c r="U35" s="6">
        <v>15</v>
      </c>
      <c r="V35" s="68">
        <f t="shared" si="19"/>
        <v>4.5</v>
      </c>
      <c r="W35" s="63"/>
      <c r="X35" s="64">
        <f t="shared" si="20"/>
        <v>6</v>
      </c>
      <c r="Y35" s="20">
        <v>15</v>
      </c>
      <c r="Z35" s="67">
        <f t="shared" si="21"/>
        <v>3.75</v>
      </c>
      <c r="AA35" s="7">
        <v>5</v>
      </c>
      <c r="AB35" s="68">
        <f t="shared" si="22"/>
        <v>0.75</v>
      </c>
      <c r="AC35" s="7"/>
      <c r="AD35" s="68"/>
      <c r="AE35" s="65">
        <f t="shared" si="23"/>
        <v>20</v>
      </c>
      <c r="AF35" s="64">
        <f t="shared" si="24"/>
        <v>4.5</v>
      </c>
      <c r="AG35" s="66">
        <f t="shared" si="25"/>
        <v>10.5</v>
      </c>
    </row>
    <row r="36" spans="1:33" s="22" customFormat="1" ht="33.75" x14ac:dyDescent="0.2">
      <c r="A36" s="103"/>
      <c r="B36" s="102"/>
      <c r="C36" s="112" t="s">
        <v>190</v>
      </c>
      <c r="D36" s="131" t="s">
        <v>191</v>
      </c>
      <c r="E36" s="113" t="s">
        <v>488</v>
      </c>
      <c r="F36" s="113" t="s">
        <v>237</v>
      </c>
      <c r="G36" s="148" t="s">
        <v>298</v>
      </c>
      <c r="H36" s="28"/>
      <c r="I36" s="128">
        <v>25500</v>
      </c>
      <c r="J36" s="134">
        <f t="shared" si="13"/>
        <v>100</v>
      </c>
      <c r="K36" s="128">
        <v>7500</v>
      </c>
      <c r="L36" s="138">
        <f t="shared" si="14"/>
        <v>29.41</v>
      </c>
      <c r="M36" s="57" t="str">
        <f t="shared" si="15"/>
        <v/>
      </c>
      <c r="N36" s="142">
        <v>18000</v>
      </c>
      <c r="O36" s="138">
        <f t="shared" si="16"/>
        <v>70.59</v>
      </c>
      <c r="P36" s="31" t="s">
        <v>292</v>
      </c>
      <c r="Q36" s="20">
        <v>5</v>
      </c>
      <c r="R36" s="67">
        <f t="shared" si="17"/>
        <v>1</v>
      </c>
      <c r="S36" s="6">
        <v>15</v>
      </c>
      <c r="T36" s="68">
        <f t="shared" si="18"/>
        <v>1.5</v>
      </c>
      <c r="U36" s="6">
        <v>15</v>
      </c>
      <c r="V36" s="68">
        <f t="shared" si="19"/>
        <v>4.5</v>
      </c>
      <c r="W36" s="63"/>
      <c r="X36" s="64">
        <f t="shared" si="20"/>
        <v>7</v>
      </c>
      <c r="Y36" s="20">
        <v>5</v>
      </c>
      <c r="Z36" s="67">
        <f t="shared" si="21"/>
        <v>1.25</v>
      </c>
      <c r="AA36" s="7">
        <v>15</v>
      </c>
      <c r="AB36" s="68">
        <f t="shared" si="22"/>
        <v>2.25</v>
      </c>
      <c r="AC36" s="7"/>
      <c r="AD36" s="68"/>
      <c r="AE36" s="65">
        <f t="shared" si="23"/>
        <v>20</v>
      </c>
      <c r="AF36" s="64">
        <f t="shared" si="24"/>
        <v>3.5</v>
      </c>
      <c r="AG36" s="66">
        <f t="shared" si="25"/>
        <v>10.5</v>
      </c>
    </row>
    <row r="37" spans="1:33" s="22" customFormat="1" ht="45" x14ac:dyDescent="0.2">
      <c r="A37" s="103"/>
      <c r="B37" s="102"/>
      <c r="C37" s="112" t="s">
        <v>190</v>
      </c>
      <c r="D37" s="131" t="s">
        <v>191</v>
      </c>
      <c r="E37" s="113" t="s">
        <v>489</v>
      </c>
      <c r="F37" s="113" t="s">
        <v>237</v>
      </c>
      <c r="G37" s="149" t="s">
        <v>602</v>
      </c>
      <c r="H37" s="28"/>
      <c r="I37" s="128">
        <v>25500</v>
      </c>
      <c r="J37" s="134">
        <f t="shared" si="13"/>
        <v>100</v>
      </c>
      <c r="K37" s="128">
        <v>7500</v>
      </c>
      <c r="L37" s="138">
        <f t="shared" si="14"/>
        <v>29.41</v>
      </c>
      <c r="M37" s="57" t="str">
        <f t="shared" si="15"/>
        <v/>
      </c>
      <c r="N37" s="142">
        <v>18000</v>
      </c>
      <c r="O37" s="138">
        <f t="shared" si="16"/>
        <v>70.59</v>
      </c>
      <c r="P37" s="31" t="s">
        <v>292</v>
      </c>
      <c r="Q37" s="20">
        <v>5</v>
      </c>
      <c r="R37" s="67">
        <f t="shared" si="17"/>
        <v>1</v>
      </c>
      <c r="S37" s="6">
        <v>15</v>
      </c>
      <c r="T37" s="68">
        <f t="shared" si="18"/>
        <v>1.5</v>
      </c>
      <c r="U37" s="6">
        <v>15</v>
      </c>
      <c r="V37" s="68">
        <f t="shared" si="19"/>
        <v>4.5</v>
      </c>
      <c r="W37" s="63"/>
      <c r="X37" s="64">
        <f t="shared" si="20"/>
        <v>7</v>
      </c>
      <c r="Y37" s="20">
        <v>5</v>
      </c>
      <c r="Z37" s="67">
        <f t="shared" si="21"/>
        <v>1.25</v>
      </c>
      <c r="AA37" s="7">
        <v>15</v>
      </c>
      <c r="AB37" s="68">
        <f t="shared" si="22"/>
        <v>2.25</v>
      </c>
      <c r="AC37" s="7"/>
      <c r="AD37" s="68"/>
      <c r="AE37" s="65">
        <f t="shared" si="23"/>
        <v>20</v>
      </c>
      <c r="AF37" s="64">
        <f t="shared" si="24"/>
        <v>3.5</v>
      </c>
      <c r="AG37" s="66">
        <f t="shared" si="25"/>
        <v>10.5</v>
      </c>
    </row>
    <row r="38" spans="1:33" s="22" customFormat="1" ht="90" x14ac:dyDescent="0.2">
      <c r="A38" s="103"/>
      <c r="B38" s="102"/>
      <c r="C38" s="112" t="s">
        <v>316</v>
      </c>
      <c r="D38" s="131" t="s">
        <v>65</v>
      </c>
      <c r="E38" s="113" t="s">
        <v>320</v>
      </c>
      <c r="F38" s="113" t="s">
        <v>237</v>
      </c>
      <c r="G38" s="149" t="s">
        <v>638</v>
      </c>
      <c r="H38" s="28"/>
      <c r="I38" s="128">
        <v>30000</v>
      </c>
      <c r="J38" s="134">
        <f t="shared" si="13"/>
        <v>100</v>
      </c>
      <c r="K38" s="128">
        <v>7500</v>
      </c>
      <c r="L38" s="138">
        <f t="shared" si="14"/>
        <v>25</v>
      </c>
      <c r="M38" s="57" t="str">
        <f t="shared" si="15"/>
        <v/>
      </c>
      <c r="N38" s="142">
        <v>22500</v>
      </c>
      <c r="O38" s="138">
        <f t="shared" si="16"/>
        <v>75</v>
      </c>
      <c r="P38" s="31" t="s">
        <v>292</v>
      </c>
      <c r="Q38" s="20">
        <v>5</v>
      </c>
      <c r="R38" s="67">
        <f t="shared" si="17"/>
        <v>1</v>
      </c>
      <c r="S38" s="6">
        <v>15</v>
      </c>
      <c r="T38" s="68">
        <f t="shared" si="18"/>
        <v>1.5</v>
      </c>
      <c r="U38" s="6">
        <v>15</v>
      </c>
      <c r="V38" s="68">
        <f t="shared" si="19"/>
        <v>4.5</v>
      </c>
      <c r="W38" s="63"/>
      <c r="X38" s="64">
        <f t="shared" si="20"/>
        <v>7</v>
      </c>
      <c r="Y38" s="20">
        <v>5</v>
      </c>
      <c r="Z38" s="67">
        <f t="shared" si="21"/>
        <v>1.25</v>
      </c>
      <c r="AA38" s="7">
        <v>15</v>
      </c>
      <c r="AB38" s="68">
        <f t="shared" si="22"/>
        <v>2.25</v>
      </c>
      <c r="AC38" s="7"/>
      <c r="AD38" s="68"/>
      <c r="AE38" s="65">
        <f t="shared" si="23"/>
        <v>20</v>
      </c>
      <c r="AF38" s="64">
        <f t="shared" si="24"/>
        <v>3.5</v>
      </c>
      <c r="AG38" s="66">
        <f t="shared" si="25"/>
        <v>10.5</v>
      </c>
    </row>
    <row r="39" spans="1:33" s="22" customFormat="1" ht="67.5" x14ac:dyDescent="0.2">
      <c r="A39" s="103"/>
      <c r="B39" s="102"/>
      <c r="C39" s="112" t="s">
        <v>110</v>
      </c>
      <c r="D39" s="131" t="s">
        <v>113</v>
      </c>
      <c r="E39" s="113" t="s">
        <v>437</v>
      </c>
      <c r="F39" s="113" t="s">
        <v>237</v>
      </c>
      <c r="G39" s="149" t="s">
        <v>635</v>
      </c>
      <c r="H39" s="28"/>
      <c r="I39" s="128">
        <v>27000</v>
      </c>
      <c r="J39" s="134">
        <f t="shared" si="13"/>
        <v>100</v>
      </c>
      <c r="K39" s="128">
        <v>7500</v>
      </c>
      <c r="L39" s="138">
        <f t="shared" si="14"/>
        <v>27.78</v>
      </c>
      <c r="M39" s="57" t="str">
        <f t="shared" si="15"/>
        <v/>
      </c>
      <c r="N39" s="142">
        <v>19500</v>
      </c>
      <c r="O39" s="138">
        <f t="shared" si="16"/>
        <v>72.22</v>
      </c>
      <c r="P39" s="31" t="s">
        <v>292</v>
      </c>
      <c r="Q39" s="20">
        <v>5</v>
      </c>
      <c r="R39" s="67">
        <f t="shared" si="17"/>
        <v>1</v>
      </c>
      <c r="S39" s="6">
        <v>15</v>
      </c>
      <c r="T39" s="68">
        <f t="shared" si="18"/>
        <v>1.5</v>
      </c>
      <c r="U39" s="6">
        <v>15</v>
      </c>
      <c r="V39" s="68">
        <f t="shared" si="19"/>
        <v>4.5</v>
      </c>
      <c r="W39" s="63"/>
      <c r="X39" s="64">
        <f t="shared" si="20"/>
        <v>7</v>
      </c>
      <c r="Y39" s="20">
        <v>5</v>
      </c>
      <c r="Z39" s="67">
        <f t="shared" si="21"/>
        <v>1.25</v>
      </c>
      <c r="AA39" s="7">
        <v>15</v>
      </c>
      <c r="AB39" s="68">
        <f t="shared" si="22"/>
        <v>2.25</v>
      </c>
      <c r="AC39" s="7"/>
      <c r="AD39" s="68"/>
      <c r="AE39" s="65">
        <f t="shared" si="23"/>
        <v>20</v>
      </c>
      <c r="AF39" s="64">
        <f t="shared" si="24"/>
        <v>3.5</v>
      </c>
      <c r="AG39" s="66">
        <f t="shared" si="25"/>
        <v>10.5</v>
      </c>
    </row>
    <row r="40" spans="1:33" s="22" customFormat="1" ht="33.75" x14ac:dyDescent="0.2">
      <c r="A40" s="103"/>
      <c r="B40" s="102"/>
      <c r="C40" s="112" t="s">
        <v>192</v>
      </c>
      <c r="D40" s="131" t="s">
        <v>189</v>
      </c>
      <c r="E40" s="113" t="s">
        <v>242</v>
      </c>
      <c r="F40" s="113" t="s">
        <v>224</v>
      </c>
      <c r="G40" s="149" t="s">
        <v>660</v>
      </c>
      <c r="H40" s="28"/>
      <c r="I40" s="128">
        <v>7500</v>
      </c>
      <c r="J40" s="134">
        <f t="shared" si="13"/>
        <v>100</v>
      </c>
      <c r="K40" s="128">
        <v>5000</v>
      </c>
      <c r="L40" s="138">
        <f t="shared" si="14"/>
        <v>66.67</v>
      </c>
      <c r="M40" s="57" t="str">
        <f t="shared" si="15"/>
        <v/>
      </c>
      <c r="N40" s="142">
        <v>2500</v>
      </c>
      <c r="O40" s="138">
        <f t="shared" si="16"/>
        <v>33.33</v>
      </c>
      <c r="P40" s="31" t="s">
        <v>292</v>
      </c>
      <c r="Q40" s="20">
        <v>0</v>
      </c>
      <c r="R40" s="67">
        <f t="shared" si="17"/>
        <v>0</v>
      </c>
      <c r="S40" s="6">
        <v>0</v>
      </c>
      <c r="T40" s="68">
        <f t="shared" si="18"/>
        <v>0</v>
      </c>
      <c r="U40" s="6">
        <v>15</v>
      </c>
      <c r="V40" s="68">
        <f t="shared" si="19"/>
        <v>4.5</v>
      </c>
      <c r="W40" s="63"/>
      <c r="X40" s="64">
        <f t="shared" si="20"/>
        <v>4.5</v>
      </c>
      <c r="Y40" s="20">
        <v>15</v>
      </c>
      <c r="Z40" s="67">
        <f t="shared" si="21"/>
        <v>3.75</v>
      </c>
      <c r="AA40" s="7">
        <v>15</v>
      </c>
      <c r="AB40" s="68">
        <f t="shared" si="22"/>
        <v>2.25</v>
      </c>
      <c r="AC40" s="7"/>
      <c r="AD40" s="68"/>
      <c r="AE40" s="65">
        <f t="shared" si="23"/>
        <v>30</v>
      </c>
      <c r="AF40" s="64">
        <f t="shared" si="24"/>
        <v>6</v>
      </c>
      <c r="AG40" s="66">
        <f t="shared" si="25"/>
        <v>10.5</v>
      </c>
    </row>
    <row r="41" spans="1:33" s="22" customFormat="1" ht="45" x14ac:dyDescent="0.2">
      <c r="A41" s="103"/>
      <c r="B41" s="102"/>
      <c r="C41" s="112" t="s">
        <v>140</v>
      </c>
      <c r="D41" s="131" t="s">
        <v>141</v>
      </c>
      <c r="E41" s="113" t="s">
        <v>438</v>
      </c>
      <c r="F41" s="113" t="s">
        <v>225</v>
      </c>
      <c r="G41" s="149" t="s">
        <v>675</v>
      </c>
      <c r="H41" s="28"/>
      <c r="I41" s="128">
        <v>15000</v>
      </c>
      <c r="J41" s="134">
        <f t="shared" si="13"/>
        <v>100</v>
      </c>
      <c r="K41" s="128">
        <v>10000</v>
      </c>
      <c r="L41" s="138">
        <f t="shared" si="14"/>
        <v>66.67</v>
      </c>
      <c r="M41" s="57" t="str">
        <f t="shared" si="15"/>
        <v/>
      </c>
      <c r="N41" s="142">
        <v>5000</v>
      </c>
      <c r="O41" s="138">
        <f t="shared" si="16"/>
        <v>33.33</v>
      </c>
      <c r="P41" s="31" t="s">
        <v>292</v>
      </c>
      <c r="Q41" s="20">
        <v>5</v>
      </c>
      <c r="R41" s="67">
        <f t="shared" si="17"/>
        <v>1</v>
      </c>
      <c r="S41" s="6">
        <v>0</v>
      </c>
      <c r="T41" s="68">
        <f t="shared" si="18"/>
        <v>0</v>
      </c>
      <c r="U41" s="6">
        <v>15</v>
      </c>
      <c r="V41" s="68">
        <f t="shared" si="19"/>
        <v>4.5</v>
      </c>
      <c r="W41" s="63"/>
      <c r="X41" s="64">
        <f t="shared" si="20"/>
        <v>5.5</v>
      </c>
      <c r="Y41" s="20">
        <v>10</v>
      </c>
      <c r="Z41" s="67">
        <f t="shared" si="21"/>
        <v>2.5</v>
      </c>
      <c r="AA41" s="7">
        <v>15</v>
      </c>
      <c r="AB41" s="68">
        <f t="shared" si="22"/>
        <v>2.25</v>
      </c>
      <c r="AC41" s="7"/>
      <c r="AD41" s="68"/>
      <c r="AE41" s="65">
        <f t="shared" si="23"/>
        <v>25</v>
      </c>
      <c r="AF41" s="64">
        <f t="shared" si="24"/>
        <v>4.75</v>
      </c>
      <c r="AG41" s="66">
        <f t="shared" si="25"/>
        <v>10.25</v>
      </c>
    </row>
    <row r="42" spans="1:33" s="22" customFormat="1" ht="45" x14ac:dyDescent="0.2">
      <c r="A42" s="103"/>
      <c r="B42" s="102"/>
      <c r="C42" s="112" t="s">
        <v>329</v>
      </c>
      <c r="D42" s="131" t="s">
        <v>185</v>
      </c>
      <c r="E42" s="113" t="s">
        <v>267</v>
      </c>
      <c r="F42" s="113" t="s">
        <v>225</v>
      </c>
      <c r="G42" s="149" t="s">
        <v>672</v>
      </c>
      <c r="H42" s="28"/>
      <c r="I42" s="128">
        <v>14285</v>
      </c>
      <c r="J42" s="134">
        <f t="shared" si="13"/>
        <v>100</v>
      </c>
      <c r="K42" s="128">
        <v>10000</v>
      </c>
      <c r="L42" s="138">
        <f t="shared" si="14"/>
        <v>70</v>
      </c>
      <c r="M42" s="57" t="str">
        <f t="shared" si="15"/>
        <v/>
      </c>
      <c r="N42" s="142">
        <v>4285</v>
      </c>
      <c r="O42" s="138">
        <f t="shared" si="16"/>
        <v>30</v>
      </c>
      <c r="P42" s="31" t="s">
        <v>292</v>
      </c>
      <c r="Q42" s="20">
        <v>5</v>
      </c>
      <c r="R42" s="67">
        <f t="shared" si="17"/>
        <v>1</v>
      </c>
      <c r="S42" s="6">
        <v>0</v>
      </c>
      <c r="T42" s="68">
        <f t="shared" si="18"/>
        <v>0</v>
      </c>
      <c r="U42" s="6">
        <v>15</v>
      </c>
      <c r="V42" s="68">
        <f t="shared" si="19"/>
        <v>4.5</v>
      </c>
      <c r="W42" s="63"/>
      <c r="X42" s="64">
        <f t="shared" si="20"/>
        <v>5.5</v>
      </c>
      <c r="Y42" s="20">
        <v>10</v>
      </c>
      <c r="Z42" s="67">
        <f t="shared" si="21"/>
        <v>2.5</v>
      </c>
      <c r="AA42" s="7">
        <v>15</v>
      </c>
      <c r="AB42" s="68">
        <f t="shared" si="22"/>
        <v>2.25</v>
      </c>
      <c r="AC42" s="7"/>
      <c r="AD42" s="68"/>
      <c r="AE42" s="65">
        <f t="shared" si="23"/>
        <v>25</v>
      </c>
      <c r="AF42" s="64">
        <f t="shared" si="24"/>
        <v>4.75</v>
      </c>
      <c r="AG42" s="66">
        <f t="shared" si="25"/>
        <v>10.25</v>
      </c>
    </row>
    <row r="43" spans="1:33" s="22" customFormat="1" ht="33.75" x14ac:dyDescent="0.2">
      <c r="A43" s="103"/>
      <c r="B43" s="102"/>
      <c r="C43" s="112" t="s">
        <v>195</v>
      </c>
      <c r="D43" s="131" t="s">
        <v>196</v>
      </c>
      <c r="E43" s="113" t="s">
        <v>490</v>
      </c>
      <c r="F43" s="113" t="s">
        <v>225</v>
      </c>
      <c r="G43" s="149" t="s">
        <v>578</v>
      </c>
      <c r="H43" s="28"/>
      <c r="I43" s="128">
        <v>11840</v>
      </c>
      <c r="J43" s="134">
        <f t="shared" si="13"/>
        <v>100</v>
      </c>
      <c r="K43" s="128">
        <v>8000</v>
      </c>
      <c r="L43" s="138">
        <f t="shared" si="14"/>
        <v>67.569999999999993</v>
      </c>
      <c r="M43" s="57" t="str">
        <f t="shared" si="15"/>
        <v/>
      </c>
      <c r="N43" s="142">
        <v>3840</v>
      </c>
      <c r="O43" s="138">
        <f t="shared" si="16"/>
        <v>32.43</v>
      </c>
      <c r="P43" s="31" t="s">
        <v>292</v>
      </c>
      <c r="Q43" s="20">
        <v>5</v>
      </c>
      <c r="R43" s="67">
        <f t="shared" si="17"/>
        <v>1</v>
      </c>
      <c r="S43" s="6">
        <v>0</v>
      </c>
      <c r="T43" s="68">
        <f t="shared" si="18"/>
        <v>0</v>
      </c>
      <c r="U43" s="6">
        <v>15</v>
      </c>
      <c r="V43" s="68">
        <f t="shared" si="19"/>
        <v>4.5</v>
      </c>
      <c r="W43" s="63"/>
      <c r="X43" s="64">
        <f t="shared" si="20"/>
        <v>5.5</v>
      </c>
      <c r="Y43" s="20">
        <v>10</v>
      </c>
      <c r="Z43" s="67">
        <f t="shared" si="21"/>
        <v>2.5</v>
      </c>
      <c r="AA43" s="7">
        <v>15</v>
      </c>
      <c r="AB43" s="68">
        <f t="shared" si="22"/>
        <v>2.25</v>
      </c>
      <c r="AC43" s="7"/>
      <c r="AD43" s="68"/>
      <c r="AE43" s="65">
        <f t="shared" si="23"/>
        <v>25</v>
      </c>
      <c r="AF43" s="64">
        <f t="shared" si="24"/>
        <v>4.75</v>
      </c>
      <c r="AG43" s="66">
        <f t="shared" si="25"/>
        <v>10.25</v>
      </c>
    </row>
    <row r="44" spans="1:33" s="22" customFormat="1" ht="45" x14ac:dyDescent="0.2">
      <c r="A44" s="103"/>
      <c r="B44" s="102"/>
      <c r="C44" s="112" t="s">
        <v>201</v>
      </c>
      <c r="D44" s="131" t="s">
        <v>125</v>
      </c>
      <c r="E44" s="113" t="s">
        <v>275</v>
      </c>
      <c r="F44" s="113" t="s">
        <v>225</v>
      </c>
      <c r="G44" s="148" t="s">
        <v>584</v>
      </c>
      <c r="H44" s="28"/>
      <c r="I44" s="128">
        <v>14000</v>
      </c>
      <c r="J44" s="134">
        <f t="shared" si="13"/>
        <v>100</v>
      </c>
      <c r="K44" s="128">
        <v>9000</v>
      </c>
      <c r="L44" s="138">
        <f t="shared" si="14"/>
        <v>64.290000000000006</v>
      </c>
      <c r="M44" s="57" t="str">
        <f t="shared" si="15"/>
        <v/>
      </c>
      <c r="N44" s="142">
        <v>5000</v>
      </c>
      <c r="O44" s="138">
        <f t="shared" si="16"/>
        <v>35.71</v>
      </c>
      <c r="P44" s="31" t="s">
        <v>292</v>
      </c>
      <c r="Q44" s="20">
        <v>5</v>
      </c>
      <c r="R44" s="67">
        <f t="shared" si="17"/>
        <v>1</v>
      </c>
      <c r="S44" s="6">
        <v>0</v>
      </c>
      <c r="T44" s="68">
        <f t="shared" si="18"/>
        <v>0</v>
      </c>
      <c r="U44" s="6">
        <v>15</v>
      </c>
      <c r="V44" s="68">
        <f t="shared" si="19"/>
        <v>4.5</v>
      </c>
      <c r="W44" s="63"/>
      <c r="X44" s="64">
        <f t="shared" si="20"/>
        <v>5.5</v>
      </c>
      <c r="Y44" s="20">
        <v>10</v>
      </c>
      <c r="Z44" s="67">
        <f t="shared" si="21"/>
        <v>2.5</v>
      </c>
      <c r="AA44" s="7">
        <v>15</v>
      </c>
      <c r="AB44" s="68">
        <f t="shared" si="22"/>
        <v>2.25</v>
      </c>
      <c r="AC44" s="7"/>
      <c r="AD44" s="68"/>
      <c r="AE44" s="65">
        <f t="shared" si="23"/>
        <v>25</v>
      </c>
      <c r="AF44" s="64">
        <f t="shared" si="24"/>
        <v>4.75</v>
      </c>
      <c r="AG44" s="66">
        <f t="shared" si="25"/>
        <v>10.25</v>
      </c>
    </row>
    <row r="45" spans="1:33" s="22" customFormat="1" ht="33.75" x14ac:dyDescent="0.2">
      <c r="A45" s="103"/>
      <c r="B45" s="102"/>
      <c r="C45" s="112" t="s">
        <v>198</v>
      </c>
      <c r="D45" s="131" t="s">
        <v>606</v>
      </c>
      <c r="E45" s="113" t="s">
        <v>527</v>
      </c>
      <c r="F45" s="113" t="s">
        <v>231</v>
      </c>
      <c r="G45" s="148" t="s">
        <v>614</v>
      </c>
      <c r="H45" s="28"/>
      <c r="I45" s="128">
        <v>15000</v>
      </c>
      <c r="J45" s="134">
        <f t="shared" si="13"/>
        <v>100</v>
      </c>
      <c r="K45" s="128">
        <v>10000</v>
      </c>
      <c r="L45" s="138">
        <f t="shared" si="14"/>
        <v>66.67</v>
      </c>
      <c r="M45" s="57" t="str">
        <f t="shared" si="15"/>
        <v/>
      </c>
      <c r="N45" s="142">
        <v>5000</v>
      </c>
      <c r="O45" s="138">
        <f t="shared" si="16"/>
        <v>33.33</v>
      </c>
      <c r="P45" s="31" t="s">
        <v>292</v>
      </c>
      <c r="Q45" s="20">
        <v>5</v>
      </c>
      <c r="R45" s="67">
        <f t="shared" si="17"/>
        <v>1</v>
      </c>
      <c r="S45" s="6">
        <v>0</v>
      </c>
      <c r="T45" s="68">
        <f t="shared" si="18"/>
        <v>0</v>
      </c>
      <c r="U45" s="6">
        <v>15</v>
      </c>
      <c r="V45" s="68">
        <f t="shared" si="19"/>
        <v>4.5</v>
      </c>
      <c r="W45" s="63"/>
      <c r="X45" s="64">
        <f t="shared" si="20"/>
        <v>5.5</v>
      </c>
      <c r="Y45" s="20">
        <v>10</v>
      </c>
      <c r="Z45" s="67">
        <f t="shared" si="21"/>
        <v>2.5</v>
      </c>
      <c r="AA45" s="7">
        <v>15</v>
      </c>
      <c r="AB45" s="68">
        <f t="shared" si="22"/>
        <v>2.25</v>
      </c>
      <c r="AC45" s="7"/>
      <c r="AD45" s="68"/>
      <c r="AE45" s="65">
        <f t="shared" si="23"/>
        <v>25</v>
      </c>
      <c r="AF45" s="64">
        <f t="shared" si="24"/>
        <v>4.75</v>
      </c>
      <c r="AG45" s="66">
        <f t="shared" si="25"/>
        <v>10.25</v>
      </c>
    </row>
    <row r="46" spans="1:33" s="22" customFormat="1" ht="47.1" customHeight="1" x14ac:dyDescent="0.2">
      <c r="A46" s="103"/>
      <c r="B46" s="102"/>
      <c r="C46" s="112" t="s">
        <v>198</v>
      </c>
      <c r="D46" s="131" t="s">
        <v>606</v>
      </c>
      <c r="E46" s="113" t="s">
        <v>528</v>
      </c>
      <c r="F46" s="113" t="s">
        <v>231</v>
      </c>
      <c r="G46" s="148" t="s">
        <v>614</v>
      </c>
      <c r="H46" s="28"/>
      <c r="I46" s="128">
        <v>15000</v>
      </c>
      <c r="J46" s="134">
        <f t="shared" si="13"/>
        <v>100</v>
      </c>
      <c r="K46" s="128">
        <v>10000</v>
      </c>
      <c r="L46" s="138">
        <f t="shared" si="14"/>
        <v>66.67</v>
      </c>
      <c r="M46" s="57" t="str">
        <f t="shared" si="15"/>
        <v/>
      </c>
      <c r="N46" s="142">
        <v>5000</v>
      </c>
      <c r="O46" s="138">
        <f t="shared" si="16"/>
        <v>33.33</v>
      </c>
      <c r="P46" s="31" t="s">
        <v>292</v>
      </c>
      <c r="Q46" s="20">
        <v>5</v>
      </c>
      <c r="R46" s="67">
        <f t="shared" si="17"/>
        <v>1</v>
      </c>
      <c r="S46" s="6">
        <v>0</v>
      </c>
      <c r="T46" s="68">
        <f t="shared" si="18"/>
        <v>0</v>
      </c>
      <c r="U46" s="6">
        <v>15</v>
      </c>
      <c r="V46" s="68">
        <f t="shared" si="19"/>
        <v>4.5</v>
      </c>
      <c r="W46" s="63"/>
      <c r="X46" s="64">
        <f t="shared" si="20"/>
        <v>5.5</v>
      </c>
      <c r="Y46" s="20">
        <v>10</v>
      </c>
      <c r="Z46" s="67">
        <f t="shared" si="21"/>
        <v>2.5</v>
      </c>
      <c r="AA46" s="7">
        <v>15</v>
      </c>
      <c r="AB46" s="68">
        <f t="shared" si="22"/>
        <v>2.25</v>
      </c>
      <c r="AC46" s="7"/>
      <c r="AD46" s="68"/>
      <c r="AE46" s="65">
        <f t="shared" si="23"/>
        <v>25</v>
      </c>
      <c r="AF46" s="64">
        <f t="shared" si="24"/>
        <v>4.75</v>
      </c>
      <c r="AG46" s="66">
        <f t="shared" si="25"/>
        <v>10.25</v>
      </c>
    </row>
    <row r="47" spans="1:33" s="22" customFormat="1" ht="33.75" x14ac:dyDescent="0.2">
      <c r="A47" s="103"/>
      <c r="B47" s="102"/>
      <c r="C47" s="112" t="s">
        <v>278</v>
      </c>
      <c r="D47" s="131" t="s">
        <v>164</v>
      </c>
      <c r="E47" s="113" t="s">
        <v>397</v>
      </c>
      <c r="F47" s="113" t="s">
        <v>398</v>
      </c>
      <c r="G47" s="148" t="s">
        <v>301</v>
      </c>
      <c r="H47" s="28"/>
      <c r="I47" s="128">
        <v>15000</v>
      </c>
      <c r="J47" s="134">
        <f t="shared" si="13"/>
        <v>100</v>
      </c>
      <c r="K47" s="128">
        <v>10000</v>
      </c>
      <c r="L47" s="138">
        <f t="shared" si="14"/>
        <v>66.67</v>
      </c>
      <c r="M47" s="57" t="str">
        <f t="shared" si="15"/>
        <v/>
      </c>
      <c r="N47" s="142">
        <v>5000</v>
      </c>
      <c r="O47" s="138">
        <f t="shared" si="16"/>
        <v>33.33</v>
      </c>
      <c r="P47" s="31" t="s">
        <v>292</v>
      </c>
      <c r="Q47" s="20">
        <v>5</v>
      </c>
      <c r="R47" s="67">
        <f t="shared" si="17"/>
        <v>1</v>
      </c>
      <c r="S47" s="6">
        <v>0</v>
      </c>
      <c r="T47" s="68">
        <f t="shared" si="18"/>
        <v>0</v>
      </c>
      <c r="U47" s="6">
        <v>15</v>
      </c>
      <c r="V47" s="68">
        <f t="shared" si="19"/>
        <v>4.5</v>
      </c>
      <c r="W47" s="63"/>
      <c r="X47" s="64">
        <f t="shared" si="20"/>
        <v>5.5</v>
      </c>
      <c r="Y47" s="20">
        <v>10</v>
      </c>
      <c r="Z47" s="67">
        <f t="shared" si="21"/>
        <v>2.5</v>
      </c>
      <c r="AA47" s="7">
        <v>15</v>
      </c>
      <c r="AB47" s="68">
        <f t="shared" si="22"/>
        <v>2.25</v>
      </c>
      <c r="AC47" s="7"/>
      <c r="AD47" s="68"/>
      <c r="AE47" s="65">
        <f t="shared" si="23"/>
        <v>25</v>
      </c>
      <c r="AF47" s="64">
        <f t="shared" si="24"/>
        <v>4.75</v>
      </c>
      <c r="AG47" s="66">
        <f t="shared" si="25"/>
        <v>10.25</v>
      </c>
    </row>
    <row r="48" spans="1:33" s="22" customFormat="1" ht="63.6" customHeight="1" x14ac:dyDescent="0.2">
      <c r="A48" s="103"/>
      <c r="B48" s="102"/>
      <c r="C48" s="112" t="s">
        <v>148</v>
      </c>
      <c r="D48" s="131" t="s">
        <v>149</v>
      </c>
      <c r="E48" s="113" t="s">
        <v>254</v>
      </c>
      <c r="F48" s="113" t="s">
        <v>225</v>
      </c>
      <c r="G48" s="148" t="s">
        <v>624</v>
      </c>
      <c r="H48" s="28"/>
      <c r="I48" s="128">
        <v>15000</v>
      </c>
      <c r="J48" s="134">
        <f t="shared" si="13"/>
        <v>100</v>
      </c>
      <c r="K48" s="128">
        <v>10000</v>
      </c>
      <c r="L48" s="138">
        <f t="shared" si="14"/>
        <v>66.67</v>
      </c>
      <c r="M48" s="57" t="str">
        <f t="shared" si="15"/>
        <v/>
      </c>
      <c r="N48" s="142">
        <v>5000</v>
      </c>
      <c r="O48" s="138">
        <f t="shared" si="16"/>
        <v>33.33</v>
      </c>
      <c r="P48" s="31" t="s">
        <v>292</v>
      </c>
      <c r="Q48" s="20">
        <v>5</v>
      </c>
      <c r="R48" s="67">
        <f t="shared" si="17"/>
        <v>1</v>
      </c>
      <c r="S48" s="6">
        <v>0</v>
      </c>
      <c r="T48" s="68">
        <f t="shared" si="18"/>
        <v>0</v>
      </c>
      <c r="U48" s="6">
        <v>15</v>
      </c>
      <c r="V48" s="68">
        <f t="shared" si="19"/>
        <v>4.5</v>
      </c>
      <c r="W48" s="63"/>
      <c r="X48" s="64">
        <f t="shared" si="20"/>
        <v>5.5</v>
      </c>
      <c r="Y48" s="20">
        <v>10</v>
      </c>
      <c r="Z48" s="67">
        <f t="shared" si="21"/>
        <v>2.5</v>
      </c>
      <c r="AA48" s="7">
        <v>15</v>
      </c>
      <c r="AB48" s="68">
        <f t="shared" si="22"/>
        <v>2.25</v>
      </c>
      <c r="AC48" s="7"/>
      <c r="AD48" s="68"/>
      <c r="AE48" s="65">
        <f t="shared" si="23"/>
        <v>25</v>
      </c>
      <c r="AF48" s="64">
        <f t="shared" si="24"/>
        <v>4.75</v>
      </c>
      <c r="AG48" s="66">
        <f t="shared" si="25"/>
        <v>10.25</v>
      </c>
    </row>
    <row r="49" spans="1:33" s="22" customFormat="1" ht="33.75" x14ac:dyDescent="0.2">
      <c r="A49" s="103"/>
      <c r="B49" s="102"/>
      <c r="C49" s="112" t="s">
        <v>144</v>
      </c>
      <c r="D49" s="131" t="s">
        <v>145</v>
      </c>
      <c r="E49" s="113" t="s">
        <v>252</v>
      </c>
      <c r="F49" s="113" t="s">
        <v>225</v>
      </c>
      <c r="G49" s="148" t="s">
        <v>629</v>
      </c>
      <c r="H49" s="28"/>
      <c r="I49" s="128">
        <v>7600</v>
      </c>
      <c r="J49" s="134">
        <f t="shared" si="13"/>
        <v>100</v>
      </c>
      <c r="K49" s="128">
        <v>5320</v>
      </c>
      <c r="L49" s="138">
        <f t="shared" si="14"/>
        <v>70</v>
      </c>
      <c r="M49" s="57" t="str">
        <f t="shared" si="15"/>
        <v/>
      </c>
      <c r="N49" s="142">
        <v>2280</v>
      </c>
      <c r="O49" s="138">
        <f t="shared" si="16"/>
        <v>30</v>
      </c>
      <c r="P49" s="31" t="s">
        <v>292</v>
      </c>
      <c r="Q49" s="20">
        <v>5</v>
      </c>
      <c r="R49" s="67">
        <f t="shared" si="17"/>
        <v>1</v>
      </c>
      <c r="S49" s="6">
        <v>0</v>
      </c>
      <c r="T49" s="68">
        <f t="shared" si="18"/>
        <v>0</v>
      </c>
      <c r="U49" s="6">
        <v>15</v>
      </c>
      <c r="V49" s="68">
        <f t="shared" si="19"/>
        <v>4.5</v>
      </c>
      <c r="W49" s="63"/>
      <c r="X49" s="64">
        <f t="shared" si="20"/>
        <v>5.5</v>
      </c>
      <c r="Y49" s="20">
        <v>10</v>
      </c>
      <c r="Z49" s="67">
        <f t="shared" si="21"/>
        <v>2.5</v>
      </c>
      <c r="AA49" s="7">
        <v>15</v>
      </c>
      <c r="AB49" s="68">
        <f t="shared" si="22"/>
        <v>2.25</v>
      </c>
      <c r="AC49" s="7"/>
      <c r="AD49" s="68"/>
      <c r="AE49" s="65">
        <f t="shared" si="23"/>
        <v>25</v>
      </c>
      <c r="AF49" s="64">
        <f t="shared" si="24"/>
        <v>4.75</v>
      </c>
      <c r="AG49" s="66">
        <f t="shared" si="25"/>
        <v>10.25</v>
      </c>
    </row>
    <row r="50" spans="1:33" s="22" customFormat="1" ht="45" x14ac:dyDescent="0.2">
      <c r="A50" s="103"/>
      <c r="B50" s="102"/>
      <c r="C50" s="112" t="s">
        <v>648</v>
      </c>
      <c r="D50" s="131" t="s">
        <v>121</v>
      </c>
      <c r="E50" s="113" t="s">
        <v>257</v>
      </c>
      <c r="F50" s="113" t="s">
        <v>225</v>
      </c>
      <c r="G50" s="148" t="s">
        <v>647</v>
      </c>
      <c r="H50" s="28"/>
      <c r="I50" s="128">
        <v>15000</v>
      </c>
      <c r="J50" s="134">
        <f t="shared" si="13"/>
        <v>100</v>
      </c>
      <c r="K50" s="128">
        <v>10000</v>
      </c>
      <c r="L50" s="138">
        <f t="shared" si="14"/>
        <v>66.67</v>
      </c>
      <c r="M50" s="57" t="str">
        <f t="shared" si="15"/>
        <v/>
      </c>
      <c r="N50" s="142">
        <v>5000</v>
      </c>
      <c r="O50" s="138">
        <f t="shared" si="16"/>
        <v>33.33</v>
      </c>
      <c r="P50" s="31" t="s">
        <v>292</v>
      </c>
      <c r="Q50" s="20">
        <v>5</v>
      </c>
      <c r="R50" s="67">
        <f t="shared" si="17"/>
        <v>1</v>
      </c>
      <c r="S50" s="6">
        <v>0</v>
      </c>
      <c r="T50" s="68">
        <f t="shared" si="18"/>
        <v>0</v>
      </c>
      <c r="U50" s="6">
        <v>15</v>
      </c>
      <c r="V50" s="68">
        <f t="shared" si="19"/>
        <v>4.5</v>
      </c>
      <c r="W50" s="63"/>
      <c r="X50" s="64">
        <f t="shared" si="20"/>
        <v>5.5</v>
      </c>
      <c r="Y50" s="20">
        <v>10</v>
      </c>
      <c r="Z50" s="67">
        <f t="shared" si="21"/>
        <v>2.5</v>
      </c>
      <c r="AA50" s="7">
        <v>15</v>
      </c>
      <c r="AB50" s="68">
        <f t="shared" si="22"/>
        <v>2.25</v>
      </c>
      <c r="AC50" s="7"/>
      <c r="AD50" s="68"/>
      <c r="AE50" s="65">
        <f t="shared" si="23"/>
        <v>25</v>
      </c>
      <c r="AF50" s="64">
        <f t="shared" si="24"/>
        <v>4.75</v>
      </c>
      <c r="AG50" s="66">
        <f t="shared" si="25"/>
        <v>10.25</v>
      </c>
    </row>
    <row r="51" spans="1:33" s="22" customFormat="1" ht="56.25" x14ac:dyDescent="0.2">
      <c r="A51" s="103"/>
      <c r="B51" s="102"/>
      <c r="C51" s="112" t="s">
        <v>442</v>
      </c>
      <c r="D51" s="131" t="s">
        <v>79</v>
      </c>
      <c r="E51" s="113" t="s">
        <v>230</v>
      </c>
      <c r="F51" s="113" t="s">
        <v>231</v>
      </c>
      <c r="G51" s="148" t="s">
        <v>614</v>
      </c>
      <c r="H51" s="28"/>
      <c r="I51" s="128">
        <v>18000</v>
      </c>
      <c r="J51" s="134">
        <f t="shared" si="13"/>
        <v>100</v>
      </c>
      <c r="K51" s="128">
        <v>10000</v>
      </c>
      <c r="L51" s="138">
        <f t="shared" si="14"/>
        <v>55.56</v>
      </c>
      <c r="M51" s="57" t="str">
        <f t="shared" si="15"/>
        <v/>
      </c>
      <c r="N51" s="142">
        <v>8000</v>
      </c>
      <c r="O51" s="138">
        <f t="shared" si="16"/>
        <v>44.44</v>
      </c>
      <c r="P51" s="31" t="s">
        <v>292</v>
      </c>
      <c r="Q51" s="20">
        <v>5</v>
      </c>
      <c r="R51" s="67">
        <f t="shared" si="17"/>
        <v>1</v>
      </c>
      <c r="S51" s="6">
        <v>0</v>
      </c>
      <c r="T51" s="68">
        <f t="shared" si="18"/>
        <v>0</v>
      </c>
      <c r="U51" s="6">
        <v>15</v>
      </c>
      <c r="V51" s="68">
        <f t="shared" si="19"/>
        <v>4.5</v>
      </c>
      <c r="W51" s="63"/>
      <c r="X51" s="64">
        <f t="shared" si="20"/>
        <v>5.5</v>
      </c>
      <c r="Y51" s="20">
        <v>10</v>
      </c>
      <c r="Z51" s="67">
        <f t="shared" si="21"/>
        <v>2.5</v>
      </c>
      <c r="AA51" s="7">
        <v>15</v>
      </c>
      <c r="AB51" s="68">
        <f t="shared" si="22"/>
        <v>2.25</v>
      </c>
      <c r="AC51" s="7"/>
      <c r="AD51" s="68"/>
      <c r="AE51" s="65">
        <f t="shared" si="23"/>
        <v>25</v>
      </c>
      <c r="AF51" s="64">
        <f t="shared" si="24"/>
        <v>4.75</v>
      </c>
      <c r="AG51" s="66">
        <f t="shared" si="25"/>
        <v>10.25</v>
      </c>
    </row>
    <row r="52" spans="1:33" s="22" customFormat="1" ht="33.75" x14ac:dyDescent="0.2">
      <c r="A52" s="103"/>
      <c r="B52" s="102"/>
      <c r="C52" s="112" t="s">
        <v>449</v>
      </c>
      <c r="D52" s="131" t="s">
        <v>450</v>
      </c>
      <c r="E52" s="113" t="s">
        <v>451</v>
      </c>
      <c r="F52" s="113" t="s">
        <v>225</v>
      </c>
      <c r="G52" s="148" t="s">
        <v>670</v>
      </c>
      <c r="H52" s="28"/>
      <c r="I52" s="128">
        <v>22000</v>
      </c>
      <c r="J52" s="134">
        <f t="shared" si="13"/>
        <v>100</v>
      </c>
      <c r="K52" s="128">
        <v>10000</v>
      </c>
      <c r="L52" s="138">
        <f t="shared" si="14"/>
        <v>45.45</v>
      </c>
      <c r="M52" s="57" t="str">
        <f t="shared" si="15"/>
        <v/>
      </c>
      <c r="N52" s="142">
        <v>12000</v>
      </c>
      <c r="O52" s="138">
        <f t="shared" si="16"/>
        <v>54.55</v>
      </c>
      <c r="P52" s="31" t="s">
        <v>292</v>
      </c>
      <c r="Q52" s="20">
        <v>5</v>
      </c>
      <c r="R52" s="67">
        <f t="shared" si="17"/>
        <v>1</v>
      </c>
      <c r="S52" s="6">
        <v>7</v>
      </c>
      <c r="T52" s="68">
        <f t="shared" si="18"/>
        <v>0.7</v>
      </c>
      <c r="U52" s="6">
        <v>15</v>
      </c>
      <c r="V52" s="68">
        <f t="shared" si="19"/>
        <v>4.5</v>
      </c>
      <c r="W52" s="63"/>
      <c r="X52" s="64">
        <f t="shared" si="20"/>
        <v>6.2</v>
      </c>
      <c r="Y52" s="20">
        <v>10</v>
      </c>
      <c r="Z52" s="67">
        <f t="shared" si="21"/>
        <v>2.5</v>
      </c>
      <c r="AA52" s="7">
        <v>10</v>
      </c>
      <c r="AB52" s="68">
        <f t="shared" si="22"/>
        <v>1.5</v>
      </c>
      <c r="AC52" s="7"/>
      <c r="AD52" s="68"/>
      <c r="AE52" s="65">
        <f t="shared" si="23"/>
        <v>20</v>
      </c>
      <c r="AF52" s="64">
        <f t="shared" si="24"/>
        <v>4</v>
      </c>
      <c r="AG52" s="66">
        <f t="shared" si="25"/>
        <v>10.199999999999999</v>
      </c>
    </row>
    <row r="53" spans="1:33" s="22" customFormat="1" ht="67.5" x14ac:dyDescent="0.2">
      <c r="A53" s="103"/>
      <c r="B53" s="102"/>
      <c r="C53" s="112" t="s">
        <v>61</v>
      </c>
      <c r="D53" s="131" t="s">
        <v>62</v>
      </c>
      <c r="E53" s="113" t="s">
        <v>401</v>
      </c>
      <c r="F53" s="113" t="s">
        <v>225</v>
      </c>
      <c r="G53" s="148" t="s">
        <v>575</v>
      </c>
      <c r="H53" s="28"/>
      <c r="I53" s="128">
        <v>21200</v>
      </c>
      <c r="J53" s="134">
        <f t="shared" si="13"/>
        <v>100</v>
      </c>
      <c r="K53" s="128">
        <v>10000</v>
      </c>
      <c r="L53" s="138">
        <f t="shared" si="14"/>
        <v>47.17</v>
      </c>
      <c r="M53" s="57" t="str">
        <f t="shared" si="15"/>
        <v/>
      </c>
      <c r="N53" s="142">
        <v>11200</v>
      </c>
      <c r="O53" s="138">
        <f t="shared" si="16"/>
        <v>52.83</v>
      </c>
      <c r="P53" s="31" t="s">
        <v>292</v>
      </c>
      <c r="Q53" s="20">
        <v>5</v>
      </c>
      <c r="R53" s="67">
        <f t="shared" si="17"/>
        <v>1</v>
      </c>
      <c r="S53" s="6">
        <v>7</v>
      </c>
      <c r="T53" s="68">
        <f t="shared" si="18"/>
        <v>0.7</v>
      </c>
      <c r="U53" s="6">
        <v>15</v>
      </c>
      <c r="V53" s="68">
        <f t="shared" si="19"/>
        <v>4.5</v>
      </c>
      <c r="W53" s="63"/>
      <c r="X53" s="64">
        <f t="shared" si="20"/>
        <v>6.2</v>
      </c>
      <c r="Y53" s="20">
        <v>10</v>
      </c>
      <c r="Z53" s="67">
        <f t="shared" si="21"/>
        <v>2.5</v>
      </c>
      <c r="AA53" s="7">
        <v>10</v>
      </c>
      <c r="AB53" s="68">
        <f t="shared" si="22"/>
        <v>1.5</v>
      </c>
      <c r="AC53" s="7"/>
      <c r="AD53" s="68"/>
      <c r="AE53" s="65">
        <f t="shared" si="23"/>
        <v>20</v>
      </c>
      <c r="AF53" s="64">
        <f t="shared" si="24"/>
        <v>4</v>
      </c>
      <c r="AG53" s="66">
        <f t="shared" si="25"/>
        <v>10.199999999999999</v>
      </c>
    </row>
    <row r="54" spans="1:33" s="22" customFormat="1" ht="33.75" x14ac:dyDescent="0.2">
      <c r="A54" s="103"/>
      <c r="B54" s="102"/>
      <c r="C54" s="112" t="s">
        <v>170</v>
      </c>
      <c r="D54" s="131" t="s">
        <v>171</v>
      </c>
      <c r="E54" s="113" t="s">
        <v>262</v>
      </c>
      <c r="F54" s="113" t="s">
        <v>470</v>
      </c>
      <c r="G54" s="148" t="s">
        <v>585</v>
      </c>
      <c r="H54" s="28"/>
      <c r="I54" s="128">
        <v>27000</v>
      </c>
      <c r="J54" s="134">
        <f t="shared" si="13"/>
        <v>100</v>
      </c>
      <c r="K54" s="128">
        <v>10000</v>
      </c>
      <c r="L54" s="138">
        <f t="shared" si="14"/>
        <v>37.04</v>
      </c>
      <c r="M54" s="57" t="str">
        <f t="shared" si="15"/>
        <v/>
      </c>
      <c r="N54" s="142">
        <v>17000</v>
      </c>
      <c r="O54" s="138">
        <f t="shared" si="16"/>
        <v>62.96</v>
      </c>
      <c r="P54" s="31" t="s">
        <v>292</v>
      </c>
      <c r="Q54" s="20">
        <v>5</v>
      </c>
      <c r="R54" s="67">
        <f t="shared" si="17"/>
        <v>1</v>
      </c>
      <c r="S54" s="6">
        <v>7</v>
      </c>
      <c r="T54" s="68">
        <f t="shared" si="18"/>
        <v>0.7</v>
      </c>
      <c r="U54" s="6">
        <v>15</v>
      </c>
      <c r="V54" s="68">
        <f t="shared" si="19"/>
        <v>4.5</v>
      </c>
      <c r="W54" s="63"/>
      <c r="X54" s="64">
        <f t="shared" si="20"/>
        <v>6.2</v>
      </c>
      <c r="Y54" s="20">
        <v>10</v>
      </c>
      <c r="Z54" s="67">
        <f t="shared" si="21"/>
        <v>2.5</v>
      </c>
      <c r="AA54" s="7">
        <v>10</v>
      </c>
      <c r="AB54" s="68">
        <f t="shared" si="22"/>
        <v>1.5</v>
      </c>
      <c r="AC54" s="7"/>
      <c r="AD54" s="68"/>
      <c r="AE54" s="65">
        <f t="shared" si="23"/>
        <v>20</v>
      </c>
      <c r="AF54" s="64">
        <f t="shared" si="24"/>
        <v>4</v>
      </c>
      <c r="AG54" s="66">
        <f t="shared" si="25"/>
        <v>10.199999999999999</v>
      </c>
    </row>
    <row r="55" spans="1:33" s="22" customFormat="1" ht="77.099999999999994" customHeight="1" x14ac:dyDescent="0.2">
      <c r="A55" s="103"/>
      <c r="B55" s="102"/>
      <c r="C55" s="112" t="s">
        <v>151</v>
      </c>
      <c r="D55" s="131" t="s">
        <v>153</v>
      </c>
      <c r="E55" s="113" t="s">
        <v>539</v>
      </c>
      <c r="F55" s="113" t="s">
        <v>237</v>
      </c>
      <c r="G55" s="148" t="s">
        <v>301</v>
      </c>
      <c r="H55" s="28"/>
      <c r="I55" s="128">
        <v>60000</v>
      </c>
      <c r="J55" s="134">
        <f t="shared" si="13"/>
        <v>100</v>
      </c>
      <c r="K55" s="128">
        <v>40000</v>
      </c>
      <c r="L55" s="138">
        <f t="shared" si="14"/>
        <v>66.67</v>
      </c>
      <c r="M55" s="57" t="str">
        <f t="shared" si="15"/>
        <v/>
      </c>
      <c r="N55" s="142">
        <v>20000</v>
      </c>
      <c r="O55" s="138">
        <f t="shared" si="16"/>
        <v>33.33</v>
      </c>
      <c r="P55" s="31" t="s">
        <v>292</v>
      </c>
      <c r="Q55" s="20">
        <v>10</v>
      </c>
      <c r="R55" s="67">
        <f t="shared" si="17"/>
        <v>2</v>
      </c>
      <c r="S55" s="6">
        <v>0</v>
      </c>
      <c r="T55" s="68">
        <f t="shared" si="18"/>
        <v>0</v>
      </c>
      <c r="U55" s="6">
        <v>15</v>
      </c>
      <c r="V55" s="68">
        <f t="shared" si="19"/>
        <v>4.5</v>
      </c>
      <c r="W55" s="63"/>
      <c r="X55" s="64">
        <f t="shared" si="20"/>
        <v>6.5</v>
      </c>
      <c r="Y55" s="20">
        <v>5</v>
      </c>
      <c r="Z55" s="67">
        <f t="shared" si="21"/>
        <v>1.25</v>
      </c>
      <c r="AA55" s="7">
        <v>15</v>
      </c>
      <c r="AB55" s="68">
        <f t="shared" si="22"/>
        <v>2.25</v>
      </c>
      <c r="AC55" s="7"/>
      <c r="AD55" s="68"/>
      <c r="AE55" s="65">
        <f t="shared" si="23"/>
        <v>20</v>
      </c>
      <c r="AF55" s="64">
        <f t="shared" si="24"/>
        <v>3.5</v>
      </c>
      <c r="AG55" s="66">
        <f t="shared" si="25"/>
        <v>10</v>
      </c>
    </row>
    <row r="56" spans="1:33" s="22" customFormat="1" ht="33.75" x14ac:dyDescent="0.2">
      <c r="A56" s="103"/>
      <c r="B56" s="102"/>
      <c r="C56" s="112" t="s">
        <v>117</v>
      </c>
      <c r="D56" s="131" t="s">
        <v>606</v>
      </c>
      <c r="E56" s="113" t="s">
        <v>405</v>
      </c>
      <c r="F56" s="113" t="s">
        <v>237</v>
      </c>
      <c r="G56" s="148" t="s">
        <v>608</v>
      </c>
      <c r="H56" s="28"/>
      <c r="I56" s="128">
        <v>28000</v>
      </c>
      <c r="J56" s="134">
        <f t="shared" si="13"/>
        <v>100</v>
      </c>
      <c r="K56" s="128">
        <v>19000</v>
      </c>
      <c r="L56" s="138">
        <f t="shared" si="14"/>
        <v>67.86</v>
      </c>
      <c r="M56" s="57" t="str">
        <f t="shared" si="15"/>
        <v/>
      </c>
      <c r="N56" s="142">
        <v>9000</v>
      </c>
      <c r="O56" s="138">
        <f t="shared" si="16"/>
        <v>32.14</v>
      </c>
      <c r="P56" s="31" t="s">
        <v>292</v>
      </c>
      <c r="Q56" s="20">
        <v>10</v>
      </c>
      <c r="R56" s="67">
        <f t="shared" si="17"/>
        <v>2</v>
      </c>
      <c r="S56" s="6">
        <v>0</v>
      </c>
      <c r="T56" s="68">
        <f t="shared" si="18"/>
        <v>0</v>
      </c>
      <c r="U56" s="6">
        <v>15</v>
      </c>
      <c r="V56" s="68">
        <f t="shared" si="19"/>
        <v>4.5</v>
      </c>
      <c r="W56" s="63"/>
      <c r="X56" s="64">
        <f t="shared" si="20"/>
        <v>6.5</v>
      </c>
      <c r="Y56" s="20">
        <v>5</v>
      </c>
      <c r="Z56" s="67">
        <f t="shared" si="21"/>
        <v>1.25</v>
      </c>
      <c r="AA56" s="7">
        <v>15</v>
      </c>
      <c r="AB56" s="68">
        <f t="shared" si="22"/>
        <v>2.25</v>
      </c>
      <c r="AC56" s="7"/>
      <c r="AD56" s="68"/>
      <c r="AE56" s="65">
        <f t="shared" si="23"/>
        <v>20</v>
      </c>
      <c r="AF56" s="64">
        <f t="shared" si="24"/>
        <v>3.5</v>
      </c>
      <c r="AG56" s="66">
        <f t="shared" si="25"/>
        <v>10</v>
      </c>
    </row>
    <row r="57" spans="1:33" s="22" customFormat="1" ht="33.75" x14ac:dyDescent="0.2">
      <c r="A57" s="103"/>
      <c r="B57" s="102"/>
      <c r="C57" s="112" t="s">
        <v>117</v>
      </c>
      <c r="D57" s="131" t="s">
        <v>606</v>
      </c>
      <c r="E57" s="113" t="s">
        <v>236</v>
      </c>
      <c r="F57" s="113" t="s">
        <v>237</v>
      </c>
      <c r="G57" s="148" t="s">
        <v>608</v>
      </c>
      <c r="H57" s="28"/>
      <c r="I57" s="128">
        <v>26000</v>
      </c>
      <c r="J57" s="134">
        <f t="shared" si="13"/>
        <v>100</v>
      </c>
      <c r="K57" s="128">
        <v>18000</v>
      </c>
      <c r="L57" s="138">
        <f t="shared" si="14"/>
        <v>69.23</v>
      </c>
      <c r="M57" s="57" t="str">
        <f t="shared" si="15"/>
        <v/>
      </c>
      <c r="N57" s="142">
        <v>8000</v>
      </c>
      <c r="O57" s="138">
        <f t="shared" si="16"/>
        <v>30.77</v>
      </c>
      <c r="P57" s="31" t="s">
        <v>292</v>
      </c>
      <c r="Q57" s="20">
        <v>10</v>
      </c>
      <c r="R57" s="67">
        <f t="shared" si="17"/>
        <v>2</v>
      </c>
      <c r="S57" s="6">
        <v>0</v>
      </c>
      <c r="T57" s="68">
        <f t="shared" si="18"/>
        <v>0</v>
      </c>
      <c r="U57" s="6">
        <v>15</v>
      </c>
      <c r="V57" s="68">
        <f t="shared" si="19"/>
        <v>4.5</v>
      </c>
      <c r="W57" s="63"/>
      <c r="X57" s="64">
        <f t="shared" si="20"/>
        <v>6.5</v>
      </c>
      <c r="Y57" s="20">
        <v>5</v>
      </c>
      <c r="Z57" s="67">
        <f t="shared" si="21"/>
        <v>1.25</v>
      </c>
      <c r="AA57" s="7">
        <v>15</v>
      </c>
      <c r="AB57" s="68">
        <f t="shared" si="22"/>
        <v>2.25</v>
      </c>
      <c r="AC57" s="7"/>
      <c r="AD57" s="68"/>
      <c r="AE57" s="65">
        <f t="shared" si="23"/>
        <v>20</v>
      </c>
      <c r="AF57" s="64">
        <f t="shared" si="24"/>
        <v>3.5</v>
      </c>
      <c r="AG57" s="66">
        <f t="shared" si="25"/>
        <v>10</v>
      </c>
    </row>
    <row r="58" spans="1:33" s="22" customFormat="1" ht="135" x14ac:dyDescent="0.2">
      <c r="A58" s="103"/>
      <c r="B58" s="102"/>
      <c r="C58" s="112" t="s">
        <v>407</v>
      </c>
      <c r="D58" s="131" t="s">
        <v>408</v>
      </c>
      <c r="E58" s="113" t="s">
        <v>414</v>
      </c>
      <c r="F58" s="113" t="s">
        <v>232</v>
      </c>
      <c r="G58" s="148" t="s">
        <v>619</v>
      </c>
      <c r="H58" s="28"/>
      <c r="I58" s="128">
        <v>20000</v>
      </c>
      <c r="J58" s="134">
        <f t="shared" si="13"/>
        <v>100</v>
      </c>
      <c r="K58" s="128">
        <v>10000</v>
      </c>
      <c r="L58" s="138">
        <f t="shared" si="14"/>
        <v>50</v>
      </c>
      <c r="M58" s="57" t="str">
        <f t="shared" si="15"/>
        <v/>
      </c>
      <c r="N58" s="142">
        <v>10000</v>
      </c>
      <c r="O58" s="138">
        <f t="shared" si="16"/>
        <v>50</v>
      </c>
      <c r="P58" s="31" t="s">
        <v>292</v>
      </c>
      <c r="Q58" s="20">
        <v>0</v>
      </c>
      <c r="R58" s="67">
        <f t="shared" si="17"/>
        <v>0</v>
      </c>
      <c r="S58" s="6">
        <v>7</v>
      </c>
      <c r="T58" s="68">
        <f t="shared" si="18"/>
        <v>0.7</v>
      </c>
      <c r="U58" s="6">
        <v>15</v>
      </c>
      <c r="V58" s="68">
        <f t="shared" si="19"/>
        <v>4.5</v>
      </c>
      <c r="W58" s="63"/>
      <c r="X58" s="64">
        <f t="shared" si="20"/>
        <v>5.2</v>
      </c>
      <c r="Y58" s="20">
        <v>10</v>
      </c>
      <c r="Z58" s="67">
        <f t="shared" si="21"/>
        <v>2.5</v>
      </c>
      <c r="AA58" s="7">
        <v>15</v>
      </c>
      <c r="AB58" s="68">
        <f t="shared" si="22"/>
        <v>2.25</v>
      </c>
      <c r="AC58" s="7"/>
      <c r="AD58" s="68"/>
      <c r="AE58" s="65">
        <f t="shared" si="23"/>
        <v>25</v>
      </c>
      <c r="AF58" s="64">
        <f t="shared" si="24"/>
        <v>4.75</v>
      </c>
      <c r="AG58" s="66">
        <f t="shared" si="25"/>
        <v>9.9499999999999993</v>
      </c>
    </row>
    <row r="59" spans="1:33" s="22" customFormat="1" ht="45" x14ac:dyDescent="0.2">
      <c r="A59" s="103"/>
      <c r="B59" s="102"/>
      <c r="C59" s="112" t="s">
        <v>120</v>
      </c>
      <c r="D59" s="131" t="s">
        <v>121</v>
      </c>
      <c r="E59" s="113" t="s">
        <v>239</v>
      </c>
      <c r="F59" s="113" t="s">
        <v>237</v>
      </c>
      <c r="G59" s="148" t="s">
        <v>642</v>
      </c>
      <c r="H59" s="28"/>
      <c r="I59" s="128">
        <v>65000</v>
      </c>
      <c r="J59" s="134">
        <f t="shared" si="13"/>
        <v>100</v>
      </c>
      <c r="K59" s="128">
        <v>25000</v>
      </c>
      <c r="L59" s="138">
        <f t="shared" si="14"/>
        <v>38.46</v>
      </c>
      <c r="M59" s="57" t="str">
        <f t="shared" si="15"/>
        <v/>
      </c>
      <c r="N59" s="142">
        <v>40000</v>
      </c>
      <c r="O59" s="138">
        <f t="shared" si="16"/>
        <v>61.54</v>
      </c>
      <c r="P59" s="31" t="s">
        <v>292</v>
      </c>
      <c r="Q59" s="20">
        <v>10</v>
      </c>
      <c r="R59" s="67">
        <f t="shared" si="17"/>
        <v>2</v>
      </c>
      <c r="S59" s="6">
        <v>7</v>
      </c>
      <c r="T59" s="68">
        <f t="shared" si="18"/>
        <v>0.7</v>
      </c>
      <c r="U59" s="6">
        <v>15</v>
      </c>
      <c r="V59" s="68">
        <f t="shared" si="19"/>
        <v>4.5</v>
      </c>
      <c r="W59" s="63"/>
      <c r="X59" s="64">
        <f t="shared" si="20"/>
        <v>7.2</v>
      </c>
      <c r="Y59" s="20">
        <v>5</v>
      </c>
      <c r="Z59" s="67">
        <f t="shared" si="21"/>
        <v>1.25</v>
      </c>
      <c r="AA59" s="7">
        <v>10</v>
      </c>
      <c r="AB59" s="68">
        <f t="shared" si="22"/>
        <v>1.5</v>
      </c>
      <c r="AC59" s="7"/>
      <c r="AD59" s="68"/>
      <c r="AE59" s="65">
        <f t="shared" si="23"/>
        <v>15</v>
      </c>
      <c r="AF59" s="64">
        <f t="shared" si="24"/>
        <v>2.75</v>
      </c>
      <c r="AG59" s="66">
        <f t="shared" si="25"/>
        <v>9.9499999999999993</v>
      </c>
    </row>
    <row r="60" spans="1:33" s="22" customFormat="1" ht="45" x14ac:dyDescent="0.2">
      <c r="A60" s="103"/>
      <c r="B60" s="102"/>
      <c r="C60" s="112" t="s">
        <v>159</v>
      </c>
      <c r="D60" s="131" t="s">
        <v>121</v>
      </c>
      <c r="E60" s="113" t="s">
        <v>259</v>
      </c>
      <c r="F60" s="113" t="s">
        <v>232</v>
      </c>
      <c r="G60" s="148" t="s">
        <v>644</v>
      </c>
      <c r="H60" s="28"/>
      <c r="I60" s="128">
        <v>25410</v>
      </c>
      <c r="J60" s="134">
        <f t="shared" si="13"/>
        <v>100</v>
      </c>
      <c r="K60" s="128">
        <v>10000</v>
      </c>
      <c r="L60" s="138">
        <f t="shared" si="14"/>
        <v>39.35</v>
      </c>
      <c r="M60" s="57" t="str">
        <f t="shared" si="15"/>
        <v/>
      </c>
      <c r="N60" s="142">
        <v>15410</v>
      </c>
      <c r="O60" s="138">
        <f t="shared" si="16"/>
        <v>60.65</v>
      </c>
      <c r="P60" s="31" t="s">
        <v>292</v>
      </c>
      <c r="Q60" s="20">
        <v>0</v>
      </c>
      <c r="R60" s="67">
        <f t="shared" si="17"/>
        <v>0</v>
      </c>
      <c r="S60" s="6">
        <v>7</v>
      </c>
      <c r="T60" s="68">
        <f t="shared" si="18"/>
        <v>0.7</v>
      </c>
      <c r="U60" s="6">
        <v>15</v>
      </c>
      <c r="V60" s="68">
        <f t="shared" si="19"/>
        <v>4.5</v>
      </c>
      <c r="W60" s="63"/>
      <c r="X60" s="64">
        <f t="shared" si="20"/>
        <v>5.2</v>
      </c>
      <c r="Y60" s="20">
        <v>10</v>
      </c>
      <c r="Z60" s="67">
        <f t="shared" si="21"/>
        <v>2.5</v>
      </c>
      <c r="AA60" s="7">
        <v>15</v>
      </c>
      <c r="AB60" s="68">
        <f t="shared" si="22"/>
        <v>2.25</v>
      </c>
      <c r="AC60" s="7"/>
      <c r="AD60" s="68"/>
      <c r="AE60" s="65">
        <f t="shared" si="23"/>
        <v>25</v>
      </c>
      <c r="AF60" s="64">
        <f t="shared" si="24"/>
        <v>4.75</v>
      </c>
      <c r="AG60" s="66">
        <f t="shared" si="25"/>
        <v>9.9499999999999993</v>
      </c>
    </row>
    <row r="61" spans="1:33" s="22" customFormat="1" ht="180" x14ac:dyDescent="0.2">
      <c r="A61" s="103"/>
      <c r="B61" s="102"/>
      <c r="C61" s="112" t="s">
        <v>128</v>
      </c>
      <c r="D61" s="131" t="s">
        <v>65</v>
      </c>
      <c r="E61" s="113" t="s">
        <v>232</v>
      </c>
      <c r="F61" s="113" t="s">
        <v>247</v>
      </c>
      <c r="G61" s="148" t="s">
        <v>654</v>
      </c>
      <c r="H61" s="28"/>
      <c r="I61" s="128">
        <v>30755</v>
      </c>
      <c r="J61" s="134">
        <f t="shared" si="13"/>
        <v>100</v>
      </c>
      <c r="K61" s="128">
        <v>10000</v>
      </c>
      <c r="L61" s="138">
        <f t="shared" si="14"/>
        <v>32.520000000000003</v>
      </c>
      <c r="M61" s="57" t="str">
        <f t="shared" si="15"/>
        <v/>
      </c>
      <c r="N61" s="142">
        <v>20755</v>
      </c>
      <c r="O61" s="138">
        <f t="shared" si="16"/>
        <v>67.48</v>
      </c>
      <c r="P61" s="31" t="s">
        <v>292</v>
      </c>
      <c r="Q61" s="20">
        <v>0</v>
      </c>
      <c r="R61" s="67">
        <f t="shared" si="17"/>
        <v>0</v>
      </c>
      <c r="S61" s="6">
        <v>7</v>
      </c>
      <c r="T61" s="68">
        <f t="shared" si="18"/>
        <v>0.7</v>
      </c>
      <c r="U61" s="6">
        <v>15</v>
      </c>
      <c r="V61" s="68">
        <f t="shared" si="19"/>
        <v>4.5</v>
      </c>
      <c r="W61" s="63"/>
      <c r="X61" s="64">
        <f t="shared" si="20"/>
        <v>5.2</v>
      </c>
      <c r="Y61" s="20">
        <v>10</v>
      </c>
      <c r="Z61" s="67">
        <f t="shared" si="21"/>
        <v>2.5</v>
      </c>
      <c r="AA61" s="7">
        <v>15</v>
      </c>
      <c r="AB61" s="68">
        <f t="shared" si="22"/>
        <v>2.25</v>
      </c>
      <c r="AC61" s="7"/>
      <c r="AD61" s="68"/>
      <c r="AE61" s="65">
        <f t="shared" si="23"/>
        <v>25</v>
      </c>
      <c r="AF61" s="64">
        <f t="shared" si="24"/>
        <v>4.75</v>
      </c>
      <c r="AG61" s="66">
        <f t="shared" si="25"/>
        <v>9.9499999999999993</v>
      </c>
    </row>
    <row r="62" spans="1:33" s="22" customFormat="1" ht="45" x14ac:dyDescent="0.2">
      <c r="A62" s="103"/>
      <c r="B62" s="102"/>
      <c r="C62" s="112" t="s">
        <v>382</v>
      </c>
      <c r="D62" s="131" t="s">
        <v>113</v>
      </c>
      <c r="E62" s="113" t="s">
        <v>235</v>
      </c>
      <c r="F62" s="113" t="s">
        <v>232</v>
      </c>
      <c r="G62" s="148" t="s">
        <v>558</v>
      </c>
      <c r="H62" s="28"/>
      <c r="I62" s="128">
        <v>33000</v>
      </c>
      <c r="J62" s="134">
        <f t="shared" si="13"/>
        <v>100</v>
      </c>
      <c r="K62" s="128">
        <v>10000</v>
      </c>
      <c r="L62" s="138">
        <f t="shared" si="14"/>
        <v>30.3</v>
      </c>
      <c r="M62" s="57" t="str">
        <f t="shared" si="15"/>
        <v/>
      </c>
      <c r="N62" s="142">
        <v>23000</v>
      </c>
      <c r="O62" s="138">
        <f t="shared" si="16"/>
        <v>69.7</v>
      </c>
      <c r="P62" s="31" t="s">
        <v>292</v>
      </c>
      <c r="Q62" s="20">
        <v>0</v>
      </c>
      <c r="R62" s="67">
        <f t="shared" si="17"/>
        <v>0</v>
      </c>
      <c r="S62" s="6">
        <v>7</v>
      </c>
      <c r="T62" s="68">
        <f t="shared" si="18"/>
        <v>0.7</v>
      </c>
      <c r="U62" s="6">
        <v>15</v>
      </c>
      <c r="V62" s="68">
        <f t="shared" si="19"/>
        <v>4.5</v>
      </c>
      <c r="W62" s="63"/>
      <c r="X62" s="64">
        <f t="shared" si="20"/>
        <v>5.2</v>
      </c>
      <c r="Y62" s="20">
        <v>10</v>
      </c>
      <c r="Z62" s="67">
        <f t="shared" si="21"/>
        <v>2.5</v>
      </c>
      <c r="AA62" s="7">
        <v>15</v>
      </c>
      <c r="AB62" s="68">
        <f t="shared" si="22"/>
        <v>2.25</v>
      </c>
      <c r="AC62" s="7"/>
      <c r="AD62" s="68"/>
      <c r="AE62" s="65">
        <f t="shared" si="23"/>
        <v>25</v>
      </c>
      <c r="AF62" s="64">
        <f t="shared" si="24"/>
        <v>4.75</v>
      </c>
      <c r="AG62" s="66">
        <f t="shared" si="25"/>
        <v>9.9499999999999993</v>
      </c>
    </row>
    <row r="63" spans="1:33" s="22" customFormat="1" ht="90" x14ac:dyDescent="0.2">
      <c r="A63" s="103"/>
      <c r="B63" s="102"/>
      <c r="C63" s="112" t="s">
        <v>277</v>
      </c>
      <c r="D63" s="131" t="s">
        <v>93</v>
      </c>
      <c r="E63" s="113" t="s">
        <v>416</v>
      </c>
      <c r="F63" s="113" t="s">
        <v>224</v>
      </c>
      <c r="G63" s="148" t="s">
        <v>286</v>
      </c>
      <c r="H63" s="28"/>
      <c r="I63" s="128">
        <v>16300</v>
      </c>
      <c r="J63" s="134">
        <f t="shared" si="13"/>
        <v>100</v>
      </c>
      <c r="K63" s="128">
        <v>9800</v>
      </c>
      <c r="L63" s="138">
        <f t="shared" si="14"/>
        <v>60.12</v>
      </c>
      <c r="M63" s="57" t="str">
        <f t="shared" si="15"/>
        <v/>
      </c>
      <c r="N63" s="142">
        <v>6500</v>
      </c>
      <c r="O63" s="138">
        <f t="shared" si="16"/>
        <v>39.880000000000003</v>
      </c>
      <c r="P63" s="31" t="s">
        <v>292</v>
      </c>
      <c r="Q63" s="20">
        <v>0</v>
      </c>
      <c r="R63" s="67">
        <f t="shared" si="17"/>
        <v>0</v>
      </c>
      <c r="S63" s="6">
        <v>0</v>
      </c>
      <c r="T63" s="68">
        <f t="shared" si="18"/>
        <v>0</v>
      </c>
      <c r="U63" s="6">
        <v>15</v>
      </c>
      <c r="V63" s="68">
        <f t="shared" si="19"/>
        <v>4.5</v>
      </c>
      <c r="W63" s="63"/>
      <c r="X63" s="64">
        <f t="shared" si="20"/>
        <v>4.5</v>
      </c>
      <c r="Y63" s="20">
        <v>15</v>
      </c>
      <c r="Z63" s="67">
        <f t="shared" si="21"/>
        <v>3.75</v>
      </c>
      <c r="AA63" s="7">
        <v>10</v>
      </c>
      <c r="AB63" s="68">
        <f t="shared" si="22"/>
        <v>1.5</v>
      </c>
      <c r="AC63" s="7"/>
      <c r="AD63" s="68"/>
      <c r="AE63" s="65">
        <f t="shared" si="23"/>
        <v>25</v>
      </c>
      <c r="AF63" s="64">
        <f t="shared" si="24"/>
        <v>5.25</v>
      </c>
      <c r="AG63" s="66">
        <f t="shared" si="25"/>
        <v>9.75</v>
      </c>
    </row>
    <row r="64" spans="1:33" s="22" customFormat="1" ht="45" x14ac:dyDescent="0.2">
      <c r="A64" s="103"/>
      <c r="B64" s="102"/>
      <c r="C64" s="112" t="s">
        <v>130</v>
      </c>
      <c r="D64" s="131" t="s">
        <v>133</v>
      </c>
      <c r="E64" s="113" t="s">
        <v>371</v>
      </c>
      <c r="F64" s="113" t="s">
        <v>304</v>
      </c>
      <c r="G64" s="148" t="s">
        <v>571</v>
      </c>
      <c r="H64" s="28"/>
      <c r="I64" s="128">
        <v>17000</v>
      </c>
      <c r="J64" s="134">
        <f t="shared" si="13"/>
        <v>100</v>
      </c>
      <c r="K64" s="128">
        <v>7500</v>
      </c>
      <c r="L64" s="138">
        <f t="shared" si="14"/>
        <v>44.12</v>
      </c>
      <c r="M64" s="57" t="str">
        <f t="shared" si="15"/>
        <v/>
      </c>
      <c r="N64" s="142">
        <v>9500</v>
      </c>
      <c r="O64" s="138">
        <f t="shared" si="16"/>
        <v>55.88</v>
      </c>
      <c r="P64" s="31" t="s">
        <v>292</v>
      </c>
      <c r="Q64" s="20">
        <v>5</v>
      </c>
      <c r="R64" s="67">
        <f t="shared" si="17"/>
        <v>1</v>
      </c>
      <c r="S64" s="6">
        <v>7</v>
      </c>
      <c r="T64" s="68">
        <f t="shared" si="18"/>
        <v>0.7</v>
      </c>
      <c r="U64" s="6">
        <v>15</v>
      </c>
      <c r="V64" s="68">
        <f t="shared" si="19"/>
        <v>4.5</v>
      </c>
      <c r="W64" s="63"/>
      <c r="X64" s="64">
        <f t="shared" si="20"/>
        <v>6.2</v>
      </c>
      <c r="Y64" s="20">
        <v>5</v>
      </c>
      <c r="Z64" s="67">
        <f t="shared" si="21"/>
        <v>1.25</v>
      </c>
      <c r="AA64" s="7">
        <v>15</v>
      </c>
      <c r="AB64" s="68">
        <f t="shared" si="22"/>
        <v>2.25</v>
      </c>
      <c r="AC64" s="7"/>
      <c r="AD64" s="68"/>
      <c r="AE64" s="65">
        <f t="shared" si="23"/>
        <v>20</v>
      </c>
      <c r="AF64" s="64">
        <f t="shared" si="24"/>
        <v>3.5</v>
      </c>
      <c r="AG64" s="66">
        <f t="shared" si="25"/>
        <v>9.6999999999999993</v>
      </c>
    </row>
    <row r="65" spans="1:33" s="22" customFormat="1" ht="33.75" x14ac:dyDescent="0.2">
      <c r="A65" s="103"/>
      <c r="B65" s="102"/>
      <c r="C65" s="112" t="s">
        <v>477</v>
      </c>
      <c r="D65" s="131" t="s">
        <v>171</v>
      </c>
      <c r="E65" s="113" t="s">
        <v>479</v>
      </c>
      <c r="F65" s="113" t="s">
        <v>237</v>
      </c>
      <c r="G65" s="148" t="s">
        <v>589</v>
      </c>
      <c r="H65" s="28"/>
      <c r="I65" s="128">
        <v>15000</v>
      </c>
      <c r="J65" s="134">
        <f t="shared" si="13"/>
        <v>100</v>
      </c>
      <c r="K65" s="128">
        <v>7500</v>
      </c>
      <c r="L65" s="138">
        <f t="shared" si="14"/>
        <v>50</v>
      </c>
      <c r="M65" s="57" t="str">
        <f t="shared" si="15"/>
        <v/>
      </c>
      <c r="N65" s="142">
        <v>7500</v>
      </c>
      <c r="O65" s="138">
        <f t="shared" si="16"/>
        <v>50</v>
      </c>
      <c r="P65" s="31" t="s">
        <v>292</v>
      </c>
      <c r="Q65" s="20">
        <v>5</v>
      </c>
      <c r="R65" s="67">
        <f t="shared" si="17"/>
        <v>1</v>
      </c>
      <c r="S65" s="6">
        <v>7</v>
      </c>
      <c r="T65" s="68">
        <f t="shared" si="18"/>
        <v>0.7</v>
      </c>
      <c r="U65" s="6">
        <v>15</v>
      </c>
      <c r="V65" s="68">
        <f t="shared" si="19"/>
        <v>4.5</v>
      </c>
      <c r="W65" s="63"/>
      <c r="X65" s="64">
        <f t="shared" si="20"/>
        <v>6.2</v>
      </c>
      <c r="Y65" s="20">
        <v>5</v>
      </c>
      <c r="Z65" s="67">
        <f t="shared" si="21"/>
        <v>1.25</v>
      </c>
      <c r="AA65" s="7">
        <v>15</v>
      </c>
      <c r="AB65" s="68">
        <f t="shared" si="22"/>
        <v>2.25</v>
      </c>
      <c r="AC65" s="7"/>
      <c r="AD65" s="68"/>
      <c r="AE65" s="65">
        <f t="shared" si="23"/>
        <v>20</v>
      </c>
      <c r="AF65" s="64">
        <f t="shared" si="24"/>
        <v>3.5</v>
      </c>
      <c r="AG65" s="66">
        <f t="shared" si="25"/>
        <v>9.6999999999999993</v>
      </c>
    </row>
    <row r="66" spans="1:33" s="22" customFormat="1" ht="45" x14ac:dyDescent="0.2">
      <c r="A66" s="103"/>
      <c r="B66" s="102"/>
      <c r="C66" s="112" t="s">
        <v>491</v>
      </c>
      <c r="D66" s="131" t="s">
        <v>492</v>
      </c>
      <c r="E66" s="113" t="s">
        <v>493</v>
      </c>
      <c r="F66" s="113" t="s">
        <v>237</v>
      </c>
      <c r="G66" s="148" t="s">
        <v>299</v>
      </c>
      <c r="H66" s="28"/>
      <c r="I66" s="128">
        <v>20390</v>
      </c>
      <c r="J66" s="134">
        <f t="shared" ref="J66:J96" si="26">SUM(L66,O66)</f>
        <v>100</v>
      </c>
      <c r="K66" s="128">
        <v>7500</v>
      </c>
      <c r="L66" s="138">
        <f t="shared" ref="L66:L96" si="27">ROUND(K66/I66*100,2)</f>
        <v>36.78</v>
      </c>
      <c r="M66" s="57" t="str">
        <f t="shared" ref="M66:M96" si="28">IF(L66&lt;=70,"","!!!")</f>
        <v/>
      </c>
      <c r="N66" s="142">
        <v>12890</v>
      </c>
      <c r="O66" s="138">
        <f t="shared" ref="O66:O96" si="29">ROUND(N66/I66*100,2)</f>
        <v>63.22</v>
      </c>
      <c r="P66" s="31" t="s">
        <v>292</v>
      </c>
      <c r="Q66" s="20">
        <v>5</v>
      </c>
      <c r="R66" s="67">
        <f t="shared" ref="R66:R96" si="30">ROUND(Q66*0.2,2)</f>
        <v>1</v>
      </c>
      <c r="S66" s="6">
        <v>7</v>
      </c>
      <c r="T66" s="68">
        <f t="shared" ref="T66:T96" si="31">ROUND(S66*0.1,2)</f>
        <v>0.7</v>
      </c>
      <c r="U66" s="6">
        <v>15</v>
      </c>
      <c r="V66" s="68">
        <f t="shared" ref="V66:V96" si="32">ROUND(U66*0.3,2)</f>
        <v>4.5</v>
      </c>
      <c r="W66" s="63"/>
      <c r="X66" s="64">
        <f t="shared" ref="X66:X96" si="33">(Q66*0.2)+(S66*0.1)+(U66*0.3)</f>
        <v>6.2</v>
      </c>
      <c r="Y66" s="20">
        <v>5</v>
      </c>
      <c r="Z66" s="67">
        <f t="shared" ref="Z66:Z96" si="34">ROUND(Y66*0.25,2)</f>
        <v>1.25</v>
      </c>
      <c r="AA66" s="7">
        <v>15</v>
      </c>
      <c r="AB66" s="68">
        <f t="shared" ref="AB66:AB96" si="35">ROUND(AA66*0.15,2)</f>
        <v>2.25</v>
      </c>
      <c r="AC66" s="7"/>
      <c r="AD66" s="68"/>
      <c r="AE66" s="65">
        <f t="shared" ref="AE66:AE96" si="36">Y66+AA66</f>
        <v>20</v>
      </c>
      <c r="AF66" s="64">
        <f t="shared" ref="AF66:AF96" si="37">(Y66*0.25)+(AA66*0.15)</f>
        <v>3.5</v>
      </c>
      <c r="AG66" s="66">
        <f t="shared" ref="AG66:AG96" si="38">X66+AF66</f>
        <v>9.6999999999999993</v>
      </c>
    </row>
    <row r="67" spans="1:33" s="22" customFormat="1" ht="67.5" x14ac:dyDescent="0.2">
      <c r="A67" s="103"/>
      <c r="B67" s="102"/>
      <c r="C67" s="112" t="s">
        <v>494</v>
      </c>
      <c r="D67" s="131" t="s">
        <v>119</v>
      </c>
      <c r="E67" s="113" t="s">
        <v>495</v>
      </c>
      <c r="F67" s="113" t="s">
        <v>237</v>
      </c>
      <c r="G67" s="148" t="s">
        <v>632</v>
      </c>
      <c r="H67" s="28"/>
      <c r="I67" s="128">
        <v>21500</v>
      </c>
      <c r="J67" s="134">
        <f t="shared" si="26"/>
        <v>100</v>
      </c>
      <c r="K67" s="128">
        <v>7500</v>
      </c>
      <c r="L67" s="138">
        <f t="shared" si="27"/>
        <v>34.880000000000003</v>
      </c>
      <c r="M67" s="57" t="str">
        <f t="shared" si="28"/>
        <v/>
      </c>
      <c r="N67" s="142">
        <v>14000</v>
      </c>
      <c r="O67" s="138">
        <f t="shared" si="29"/>
        <v>65.12</v>
      </c>
      <c r="P67" s="31" t="s">
        <v>292</v>
      </c>
      <c r="Q67" s="20">
        <v>5</v>
      </c>
      <c r="R67" s="67">
        <f t="shared" si="30"/>
        <v>1</v>
      </c>
      <c r="S67" s="6">
        <v>7</v>
      </c>
      <c r="T67" s="68">
        <f t="shared" si="31"/>
        <v>0.7</v>
      </c>
      <c r="U67" s="6">
        <v>15</v>
      </c>
      <c r="V67" s="68">
        <f t="shared" si="32"/>
        <v>4.5</v>
      </c>
      <c r="W67" s="63"/>
      <c r="X67" s="64">
        <f t="shared" si="33"/>
        <v>6.2</v>
      </c>
      <c r="Y67" s="20">
        <v>5</v>
      </c>
      <c r="Z67" s="67">
        <f t="shared" si="34"/>
        <v>1.25</v>
      </c>
      <c r="AA67" s="7">
        <v>15</v>
      </c>
      <c r="AB67" s="68">
        <f t="shared" si="35"/>
        <v>2.25</v>
      </c>
      <c r="AC67" s="7"/>
      <c r="AD67" s="68"/>
      <c r="AE67" s="65">
        <f t="shared" si="36"/>
        <v>20</v>
      </c>
      <c r="AF67" s="64">
        <f t="shared" si="37"/>
        <v>3.5</v>
      </c>
      <c r="AG67" s="66">
        <f t="shared" si="38"/>
        <v>9.6999999999999993</v>
      </c>
    </row>
    <row r="68" spans="1:33" s="22" customFormat="1" ht="67.5" x14ac:dyDescent="0.2">
      <c r="A68" s="103"/>
      <c r="B68" s="102"/>
      <c r="C68" s="112" t="s">
        <v>282</v>
      </c>
      <c r="D68" s="131" t="s">
        <v>69</v>
      </c>
      <c r="E68" s="113" t="s">
        <v>499</v>
      </c>
      <c r="F68" s="113" t="s">
        <v>237</v>
      </c>
      <c r="G68" s="148" t="s">
        <v>639</v>
      </c>
      <c r="H68" s="28"/>
      <c r="I68" s="128">
        <v>20000</v>
      </c>
      <c r="J68" s="134">
        <f t="shared" si="26"/>
        <v>100</v>
      </c>
      <c r="K68" s="128">
        <v>7500</v>
      </c>
      <c r="L68" s="138">
        <f t="shared" si="27"/>
        <v>37.5</v>
      </c>
      <c r="M68" s="57" t="str">
        <f t="shared" si="28"/>
        <v/>
      </c>
      <c r="N68" s="142">
        <v>12500</v>
      </c>
      <c r="O68" s="138">
        <f t="shared" si="29"/>
        <v>62.5</v>
      </c>
      <c r="P68" s="31" t="s">
        <v>292</v>
      </c>
      <c r="Q68" s="20">
        <v>5</v>
      </c>
      <c r="R68" s="67">
        <f t="shared" si="30"/>
        <v>1</v>
      </c>
      <c r="S68" s="6">
        <v>7</v>
      </c>
      <c r="T68" s="68">
        <f t="shared" si="31"/>
        <v>0.7</v>
      </c>
      <c r="U68" s="6">
        <v>15</v>
      </c>
      <c r="V68" s="68">
        <f t="shared" si="32"/>
        <v>4.5</v>
      </c>
      <c r="W68" s="63"/>
      <c r="X68" s="64">
        <f t="shared" si="33"/>
        <v>6.2</v>
      </c>
      <c r="Y68" s="20">
        <v>5</v>
      </c>
      <c r="Z68" s="67">
        <f t="shared" si="34"/>
        <v>1.25</v>
      </c>
      <c r="AA68" s="7">
        <v>15</v>
      </c>
      <c r="AB68" s="68">
        <f t="shared" si="35"/>
        <v>2.25</v>
      </c>
      <c r="AC68" s="7"/>
      <c r="AD68" s="68"/>
      <c r="AE68" s="65">
        <f t="shared" si="36"/>
        <v>20</v>
      </c>
      <c r="AF68" s="64">
        <f t="shared" si="37"/>
        <v>3.5</v>
      </c>
      <c r="AG68" s="66">
        <f t="shared" si="38"/>
        <v>9.6999999999999993</v>
      </c>
    </row>
    <row r="69" spans="1:33" s="22" customFormat="1" ht="45" x14ac:dyDescent="0.2">
      <c r="A69" s="103"/>
      <c r="B69" s="102"/>
      <c r="C69" s="112" t="s">
        <v>76</v>
      </c>
      <c r="D69" s="131" t="s">
        <v>79</v>
      </c>
      <c r="E69" s="113" t="s">
        <v>228</v>
      </c>
      <c r="F69" s="113" t="s">
        <v>237</v>
      </c>
      <c r="G69" s="148" t="s">
        <v>658</v>
      </c>
      <c r="H69" s="28"/>
      <c r="I69" s="128">
        <v>18000</v>
      </c>
      <c r="J69" s="134">
        <f t="shared" si="26"/>
        <v>100</v>
      </c>
      <c r="K69" s="128">
        <v>7500</v>
      </c>
      <c r="L69" s="138">
        <f t="shared" si="27"/>
        <v>41.67</v>
      </c>
      <c r="M69" s="57" t="str">
        <f t="shared" si="28"/>
        <v/>
      </c>
      <c r="N69" s="142">
        <v>10500</v>
      </c>
      <c r="O69" s="138">
        <f t="shared" si="29"/>
        <v>58.33</v>
      </c>
      <c r="P69" s="31" t="s">
        <v>292</v>
      </c>
      <c r="Q69" s="20">
        <v>5</v>
      </c>
      <c r="R69" s="67">
        <f t="shared" si="30"/>
        <v>1</v>
      </c>
      <c r="S69" s="6">
        <v>7</v>
      </c>
      <c r="T69" s="68">
        <f t="shared" si="31"/>
        <v>0.7</v>
      </c>
      <c r="U69" s="6">
        <v>15</v>
      </c>
      <c r="V69" s="68">
        <f t="shared" si="32"/>
        <v>4.5</v>
      </c>
      <c r="W69" s="63"/>
      <c r="X69" s="64">
        <f t="shared" si="33"/>
        <v>6.2</v>
      </c>
      <c r="Y69" s="20">
        <v>5</v>
      </c>
      <c r="Z69" s="67">
        <f t="shared" si="34"/>
        <v>1.25</v>
      </c>
      <c r="AA69" s="7">
        <v>15</v>
      </c>
      <c r="AB69" s="68">
        <f t="shared" si="35"/>
        <v>2.25</v>
      </c>
      <c r="AC69" s="7"/>
      <c r="AD69" s="68"/>
      <c r="AE69" s="65">
        <f t="shared" si="36"/>
        <v>20</v>
      </c>
      <c r="AF69" s="64">
        <f t="shared" si="37"/>
        <v>3.5</v>
      </c>
      <c r="AG69" s="66">
        <f t="shared" si="38"/>
        <v>9.6999999999999993</v>
      </c>
    </row>
    <row r="70" spans="1:33" s="22" customFormat="1" ht="53.45" customHeight="1" x14ac:dyDescent="0.2">
      <c r="A70" s="103"/>
      <c r="B70" s="102"/>
      <c r="C70" s="112" t="s">
        <v>192</v>
      </c>
      <c r="D70" s="131" t="s">
        <v>189</v>
      </c>
      <c r="E70" s="113" t="s">
        <v>413</v>
      </c>
      <c r="F70" s="113" t="s">
        <v>268</v>
      </c>
      <c r="G70" s="148" t="s">
        <v>661</v>
      </c>
      <c r="H70" s="28"/>
      <c r="I70" s="128">
        <v>15000</v>
      </c>
      <c r="J70" s="134">
        <f t="shared" si="26"/>
        <v>100</v>
      </c>
      <c r="K70" s="128">
        <v>7500</v>
      </c>
      <c r="L70" s="138">
        <f t="shared" si="27"/>
        <v>50</v>
      </c>
      <c r="M70" s="57" t="str">
        <f t="shared" si="28"/>
        <v/>
      </c>
      <c r="N70" s="142">
        <v>7500</v>
      </c>
      <c r="O70" s="138">
        <f t="shared" si="29"/>
        <v>50</v>
      </c>
      <c r="P70" s="31" t="s">
        <v>292</v>
      </c>
      <c r="Q70" s="20">
        <v>5</v>
      </c>
      <c r="R70" s="67">
        <f t="shared" si="30"/>
        <v>1</v>
      </c>
      <c r="S70" s="6">
        <v>7</v>
      </c>
      <c r="T70" s="68">
        <f t="shared" si="31"/>
        <v>0.7</v>
      </c>
      <c r="U70" s="6">
        <v>15</v>
      </c>
      <c r="V70" s="68">
        <f t="shared" si="32"/>
        <v>4.5</v>
      </c>
      <c r="W70" s="63"/>
      <c r="X70" s="64">
        <f t="shared" si="33"/>
        <v>6.2</v>
      </c>
      <c r="Y70" s="20">
        <v>5</v>
      </c>
      <c r="Z70" s="67">
        <f t="shared" si="34"/>
        <v>1.25</v>
      </c>
      <c r="AA70" s="7">
        <v>15</v>
      </c>
      <c r="AB70" s="68">
        <f t="shared" si="35"/>
        <v>2.25</v>
      </c>
      <c r="AC70" s="7"/>
      <c r="AD70" s="68"/>
      <c r="AE70" s="65">
        <f t="shared" si="36"/>
        <v>20</v>
      </c>
      <c r="AF70" s="64">
        <f t="shared" si="37"/>
        <v>3.5</v>
      </c>
      <c r="AG70" s="66">
        <f t="shared" si="38"/>
        <v>9.6999999999999993</v>
      </c>
    </row>
    <row r="71" spans="1:33" s="22" customFormat="1" ht="45" x14ac:dyDescent="0.2">
      <c r="A71" s="103"/>
      <c r="B71" s="102"/>
      <c r="C71" s="112" t="s">
        <v>323</v>
      </c>
      <c r="D71" s="131" t="s">
        <v>175</v>
      </c>
      <c r="E71" s="113" t="s">
        <v>237</v>
      </c>
      <c r="F71" s="113" t="s">
        <v>266</v>
      </c>
      <c r="G71" s="148" t="s">
        <v>663</v>
      </c>
      <c r="H71" s="28"/>
      <c r="I71" s="128">
        <v>16000</v>
      </c>
      <c r="J71" s="134">
        <f t="shared" si="26"/>
        <v>100.01</v>
      </c>
      <c r="K71" s="128">
        <v>7500</v>
      </c>
      <c r="L71" s="138">
        <f t="shared" si="27"/>
        <v>46.88</v>
      </c>
      <c r="M71" s="57" t="str">
        <f t="shared" si="28"/>
        <v/>
      </c>
      <c r="N71" s="142">
        <v>8500</v>
      </c>
      <c r="O71" s="138">
        <f t="shared" si="29"/>
        <v>53.13</v>
      </c>
      <c r="P71" s="31" t="s">
        <v>292</v>
      </c>
      <c r="Q71" s="20">
        <v>5</v>
      </c>
      <c r="R71" s="67">
        <f t="shared" si="30"/>
        <v>1</v>
      </c>
      <c r="S71" s="6">
        <v>7</v>
      </c>
      <c r="T71" s="68">
        <f t="shared" si="31"/>
        <v>0.7</v>
      </c>
      <c r="U71" s="6">
        <v>15</v>
      </c>
      <c r="V71" s="68">
        <f t="shared" si="32"/>
        <v>4.5</v>
      </c>
      <c r="W71" s="63"/>
      <c r="X71" s="64">
        <f t="shared" si="33"/>
        <v>6.2</v>
      </c>
      <c r="Y71" s="20">
        <v>5</v>
      </c>
      <c r="Z71" s="67">
        <f t="shared" si="34"/>
        <v>1.25</v>
      </c>
      <c r="AA71" s="7">
        <v>15</v>
      </c>
      <c r="AB71" s="68">
        <f t="shared" si="35"/>
        <v>2.25</v>
      </c>
      <c r="AC71" s="7"/>
      <c r="AD71" s="68"/>
      <c r="AE71" s="65">
        <f t="shared" si="36"/>
        <v>20</v>
      </c>
      <c r="AF71" s="64">
        <f t="shared" si="37"/>
        <v>3.5</v>
      </c>
      <c r="AG71" s="66">
        <f t="shared" si="38"/>
        <v>9.6999999999999993</v>
      </c>
    </row>
    <row r="72" spans="1:33" s="22" customFormat="1" ht="90" x14ac:dyDescent="0.2">
      <c r="A72" s="103"/>
      <c r="B72" s="102"/>
      <c r="C72" s="112" t="s">
        <v>182</v>
      </c>
      <c r="D72" s="131" t="s">
        <v>147</v>
      </c>
      <c r="E72" s="113" t="s">
        <v>379</v>
      </c>
      <c r="F72" s="113" t="s">
        <v>261</v>
      </c>
      <c r="G72" s="148" t="s">
        <v>579</v>
      </c>
      <c r="H72" s="28"/>
      <c r="I72" s="128">
        <v>16080</v>
      </c>
      <c r="J72" s="134">
        <f t="shared" si="26"/>
        <v>100</v>
      </c>
      <c r="K72" s="128">
        <v>10000</v>
      </c>
      <c r="L72" s="138">
        <f t="shared" si="27"/>
        <v>62.19</v>
      </c>
      <c r="M72" s="57" t="str">
        <f t="shared" si="28"/>
        <v/>
      </c>
      <c r="N72" s="142">
        <v>6080</v>
      </c>
      <c r="O72" s="138">
        <f t="shared" si="29"/>
        <v>37.81</v>
      </c>
      <c r="P72" s="31" t="s">
        <v>292</v>
      </c>
      <c r="Q72" s="20">
        <v>5</v>
      </c>
      <c r="R72" s="67">
        <f t="shared" si="30"/>
        <v>1</v>
      </c>
      <c r="S72" s="6">
        <v>0</v>
      </c>
      <c r="T72" s="68">
        <f t="shared" si="31"/>
        <v>0</v>
      </c>
      <c r="U72" s="6">
        <v>15</v>
      </c>
      <c r="V72" s="68">
        <f t="shared" si="32"/>
        <v>4.5</v>
      </c>
      <c r="W72" s="63"/>
      <c r="X72" s="64">
        <f t="shared" si="33"/>
        <v>5.5</v>
      </c>
      <c r="Y72" s="20">
        <v>10</v>
      </c>
      <c r="Z72" s="67">
        <f t="shared" si="34"/>
        <v>2.5</v>
      </c>
      <c r="AA72" s="7">
        <v>10</v>
      </c>
      <c r="AB72" s="68">
        <f t="shared" si="35"/>
        <v>1.5</v>
      </c>
      <c r="AC72" s="7"/>
      <c r="AD72" s="68"/>
      <c r="AE72" s="65">
        <f t="shared" si="36"/>
        <v>20</v>
      </c>
      <c r="AF72" s="64">
        <f t="shared" si="37"/>
        <v>4</v>
      </c>
      <c r="AG72" s="66">
        <f t="shared" si="38"/>
        <v>9.5</v>
      </c>
    </row>
    <row r="73" spans="1:33" s="22" customFormat="1" ht="45" x14ac:dyDescent="0.2">
      <c r="A73" s="103"/>
      <c r="B73" s="102"/>
      <c r="C73" s="112" t="s">
        <v>161</v>
      </c>
      <c r="D73" s="131" t="s">
        <v>125</v>
      </c>
      <c r="E73" s="113" t="s">
        <v>243</v>
      </c>
      <c r="F73" s="113" t="s">
        <v>231</v>
      </c>
      <c r="G73" s="148" t="s">
        <v>561</v>
      </c>
      <c r="H73" s="28"/>
      <c r="I73" s="128">
        <v>17000</v>
      </c>
      <c r="J73" s="134">
        <f t="shared" si="26"/>
        <v>100</v>
      </c>
      <c r="K73" s="128">
        <v>10000</v>
      </c>
      <c r="L73" s="138">
        <f t="shared" si="27"/>
        <v>58.82</v>
      </c>
      <c r="M73" s="57" t="str">
        <f t="shared" si="28"/>
        <v/>
      </c>
      <c r="N73" s="142">
        <v>7000</v>
      </c>
      <c r="O73" s="138">
        <f t="shared" si="29"/>
        <v>41.18</v>
      </c>
      <c r="P73" s="31" t="s">
        <v>292</v>
      </c>
      <c r="Q73" s="20">
        <v>5</v>
      </c>
      <c r="R73" s="67">
        <f t="shared" si="30"/>
        <v>1</v>
      </c>
      <c r="S73" s="6">
        <v>0</v>
      </c>
      <c r="T73" s="68">
        <f t="shared" si="31"/>
        <v>0</v>
      </c>
      <c r="U73" s="6">
        <v>15</v>
      </c>
      <c r="V73" s="68">
        <f t="shared" si="32"/>
        <v>4.5</v>
      </c>
      <c r="W73" s="63"/>
      <c r="X73" s="64">
        <f t="shared" si="33"/>
        <v>5.5</v>
      </c>
      <c r="Y73" s="20">
        <v>10</v>
      </c>
      <c r="Z73" s="67">
        <f t="shared" si="34"/>
        <v>2.5</v>
      </c>
      <c r="AA73" s="7">
        <v>10</v>
      </c>
      <c r="AB73" s="68">
        <f t="shared" si="35"/>
        <v>1.5</v>
      </c>
      <c r="AC73" s="7"/>
      <c r="AD73" s="68"/>
      <c r="AE73" s="65">
        <f t="shared" si="36"/>
        <v>20</v>
      </c>
      <c r="AF73" s="64">
        <f t="shared" si="37"/>
        <v>4</v>
      </c>
      <c r="AG73" s="66">
        <f t="shared" si="38"/>
        <v>9.5</v>
      </c>
    </row>
    <row r="74" spans="1:33" s="22" customFormat="1" ht="45" x14ac:dyDescent="0.2">
      <c r="A74" s="103"/>
      <c r="B74" s="102"/>
      <c r="C74" s="112" t="s">
        <v>277</v>
      </c>
      <c r="D74" s="131" t="s">
        <v>93</v>
      </c>
      <c r="E74" s="113" t="s">
        <v>593</v>
      </c>
      <c r="F74" s="113" t="s">
        <v>225</v>
      </c>
      <c r="G74" s="148" t="s">
        <v>300</v>
      </c>
      <c r="H74" s="28"/>
      <c r="I74" s="128">
        <v>15400</v>
      </c>
      <c r="J74" s="134">
        <f t="shared" si="26"/>
        <v>100</v>
      </c>
      <c r="K74" s="128">
        <v>10000</v>
      </c>
      <c r="L74" s="138">
        <f t="shared" si="27"/>
        <v>64.94</v>
      </c>
      <c r="M74" s="57" t="str">
        <f t="shared" si="28"/>
        <v/>
      </c>
      <c r="N74" s="143">
        <v>5400</v>
      </c>
      <c r="O74" s="138">
        <f t="shared" si="29"/>
        <v>35.06</v>
      </c>
      <c r="P74" s="108" t="s">
        <v>292</v>
      </c>
      <c r="Q74" s="109">
        <v>5</v>
      </c>
      <c r="R74" s="67">
        <f t="shared" si="30"/>
        <v>1</v>
      </c>
      <c r="S74" s="110">
        <v>0</v>
      </c>
      <c r="T74" s="68">
        <f t="shared" si="31"/>
        <v>0</v>
      </c>
      <c r="U74" s="110">
        <v>15</v>
      </c>
      <c r="V74" s="68">
        <f t="shared" si="32"/>
        <v>4.5</v>
      </c>
      <c r="W74" s="63"/>
      <c r="X74" s="64">
        <f t="shared" si="33"/>
        <v>5.5</v>
      </c>
      <c r="Y74" s="109">
        <v>10</v>
      </c>
      <c r="Z74" s="67">
        <f t="shared" si="34"/>
        <v>2.5</v>
      </c>
      <c r="AA74" s="111">
        <v>10</v>
      </c>
      <c r="AB74" s="68">
        <f t="shared" si="35"/>
        <v>1.5</v>
      </c>
      <c r="AC74" s="7"/>
      <c r="AD74" s="68"/>
      <c r="AE74" s="65">
        <f t="shared" si="36"/>
        <v>20</v>
      </c>
      <c r="AF74" s="64">
        <f t="shared" si="37"/>
        <v>4</v>
      </c>
      <c r="AG74" s="66">
        <f t="shared" si="38"/>
        <v>9.5</v>
      </c>
    </row>
    <row r="75" spans="1:33" s="22" customFormat="1" ht="90" x14ac:dyDescent="0.2">
      <c r="A75" s="103"/>
      <c r="B75" s="102"/>
      <c r="C75" s="112" t="s">
        <v>615</v>
      </c>
      <c r="D75" s="131" t="s">
        <v>606</v>
      </c>
      <c r="E75" s="113" t="s">
        <v>503</v>
      </c>
      <c r="F75" s="113" t="s">
        <v>504</v>
      </c>
      <c r="G75" s="148" t="s">
        <v>616</v>
      </c>
      <c r="H75" s="28"/>
      <c r="I75" s="128">
        <v>15000</v>
      </c>
      <c r="J75" s="134">
        <f t="shared" si="26"/>
        <v>100</v>
      </c>
      <c r="K75" s="128">
        <v>10000</v>
      </c>
      <c r="L75" s="138">
        <f t="shared" si="27"/>
        <v>66.67</v>
      </c>
      <c r="M75" s="57" t="str">
        <f t="shared" si="28"/>
        <v/>
      </c>
      <c r="N75" s="143">
        <v>5000</v>
      </c>
      <c r="O75" s="138">
        <f t="shared" si="29"/>
        <v>33.33</v>
      </c>
      <c r="P75" s="108" t="s">
        <v>292</v>
      </c>
      <c r="Q75" s="109">
        <v>5</v>
      </c>
      <c r="R75" s="67">
        <f t="shared" si="30"/>
        <v>1</v>
      </c>
      <c r="S75" s="110">
        <v>0</v>
      </c>
      <c r="T75" s="68">
        <f t="shared" si="31"/>
        <v>0</v>
      </c>
      <c r="U75" s="110">
        <v>15</v>
      </c>
      <c r="V75" s="68">
        <f t="shared" si="32"/>
        <v>4.5</v>
      </c>
      <c r="W75" s="63"/>
      <c r="X75" s="64">
        <f t="shared" si="33"/>
        <v>5.5</v>
      </c>
      <c r="Y75" s="109">
        <v>10</v>
      </c>
      <c r="Z75" s="67">
        <f t="shared" si="34"/>
        <v>2.5</v>
      </c>
      <c r="AA75" s="111">
        <v>10</v>
      </c>
      <c r="AB75" s="68">
        <f t="shared" si="35"/>
        <v>1.5</v>
      </c>
      <c r="AC75" s="7"/>
      <c r="AD75" s="68"/>
      <c r="AE75" s="65">
        <f t="shared" si="36"/>
        <v>20</v>
      </c>
      <c r="AF75" s="64">
        <f t="shared" si="37"/>
        <v>4</v>
      </c>
      <c r="AG75" s="66">
        <f t="shared" si="38"/>
        <v>9.5</v>
      </c>
    </row>
    <row r="76" spans="1:33" s="22" customFormat="1" ht="101.25" x14ac:dyDescent="0.2">
      <c r="A76" s="103"/>
      <c r="B76" s="102"/>
      <c r="C76" s="112" t="s">
        <v>309</v>
      </c>
      <c r="D76" s="131" t="s">
        <v>207</v>
      </c>
      <c r="E76" s="113" t="s">
        <v>526</v>
      </c>
      <c r="F76" s="113" t="s">
        <v>665</v>
      </c>
      <c r="G76" s="148" t="s">
        <v>666</v>
      </c>
      <c r="H76" s="28"/>
      <c r="I76" s="128">
        <v>15050</v>
      </c>
      <c r="J76" s="134">
        <f t="shared" si="26"/>
        <v>100</v>
      </c>
      <c r="K76" s="128">
        <v>10000</v>
      </c>
      <c r="L76" s="138">
        <f t="shared" si="27"/>
        <v>66.45</v>
      </c>
      <c r="M76" s="57" t="str">
        <f t="shared" si="28"/>
        <v/>
      </c>
      <c r="N76" s="143">
        <v>5050</v>
      </c>
      <c r="O76" s="138">
        <f t="shared" si="29"/>
        <v>33.549999999999997</v>
      </c>
      <c r="P76" s="108" t="s">
        <v>292</v>
      </c>
      <c r="Q76" s="109">
        <v>5</v>
      </c>
      <c r="R76" s="67">
        <f t="shared" si="30"/>
        <v>1</v>
      </c>
      <c r="S76" s="110">
        <v>0</v>
      </c>
      <c r="T76" s="68">
        <f t="shared" si="31"/>
        <v>0</v>
      </c>
      <c r="U76" s="110">
        <v>15</v>
      </c>
      <c r="V76" s="68">
        <f t="shared" si="32"/>
        <v>4.5</v>
      </c>
      <c r="W76" s="63"/>
      <c r="X76" s="64">
        <f t="shared" si="33"/>
        <v>5.5</v>
      </c>
      <c r="Y76" s="109">
        <v>10</v>
      </c>
      <c r="Z76" s="67">
        <f t="shared" si="34"/>
        <v>2.5</v>
      </c>
      <c r="AA76" s="111">
        <v>10</v>
      </c>
      <c r="AB76" s="68">
        <f t="shared" si="35"/>
        <v>1.5</v>
      </c>
      <c r="AC76" s="7"/>
      <c r="AD76" s="68"/>
      <c r="AE76" s="65">
        <f t="shared" si="36"/>
        <v>20</v>
      </c>
      <c r="AF76" s="64">
        <f t="shared" si="37"/>
        <v>4</v>
      </c>
      <c r="AG76" s="66">
        <f t="shared" si="38"/>
        <v>9.5</v>
      </c>
    </row>
    <row r="77" spans="1:33" s="22" customFormat="1" ht="146.25" x14ac:dyDescent="0.2">
      <c r="A77" s="103"/>
      <c r="B77" s="102"/>
      <c r="C77" s="112" t="s">
        <v>140</v>
      </c>
      <c r="D77" s="131" t="s">
        <v>141</v>
      </c>
      <c r="E77" s="113" t="s">
        <v>439</v>
      </c>
      <c r="F77" s="113" t="s">
        <v>232</v>
      </c>
      <c r="G77" s="148" t="s">
        <v>676</v>
      </c>
      <c r="H77" s="28"/>
      <c r="I77" s="128">
        <v>14500</v>
      </c>
      <c r="J77" s="134">
        <f t="shared" si="26"/>
        <v>100</v>
      </c>
      <c r="K77" s="128">
        <v>10000</v>
      </c>
      <c r="L77" s="138">
        <f t="shared" si="27"/>
        <v>68.97</v>
      </c>
      <c r="M77" s="57" t="str">
        <f t="shared" si="28"/>
        <v/>
      </c>
      <c r="N77" s="143">
        <v>4500</v>
      </c>
      <c r="O77" s="138">
        <f t="shared" si="29"/>
        <v>31.03</v>
      </c>
      <c r="P77" s="108" t="s">
        <v>292</v>
      </c>
      <c r="Q77" s="109">
        <v>0</v>
      </c>
      <c r="R77" s="67">
        <f t="shared" si="30"/>
        <v>0</v>
      </c>
      <c r="S77" s="110">
        <v>0</v>
      </c>
      <c r="T77" s="68">
        <f t="shared" si="31"/>
        <v>0</v>
      </c>
      <c r="U77" s="110">
        <v>15</v>
      </c>
      <c r="V77" s="68">
        <f t="shared" si="32"/>
        <v>4.5</v>
      </c>
      <c r="W77" s="63"/>
      <c r="X77" s="64">
        <f t="shared" si="33"/>
        <v>4.5</v>
      </c>
      <c r="Y77" s="109">
        <v>10</v>
      </c>
      <c r="Z77" s="67">
        <f t="shared" si="34"/>
        <v>2.5</v>
      </c>
      <c r="AA77" s="111">
        <v>15</v>
      </c>
      <c r="AB77" s="68">
        <f t="shared" si="35"/>
        <v>2.25</v>
      </c>
      <c r="AC77" s="7"/>
      <c r="AD77" s="68"/>
      <c r="AE77" s="65">
        <f t="shared" si="36"/>
        <v>25</v>
      </c>
      <c r="AF77" s="64">
        <f t="shared" si="37"/>
        <v>4.75</v>
      </c>
      <c r="AG77" s="66">
        <f t="shared" si="38"/>
        <v>9.25</v>
      </c>
    </row>
    <row r="78" spans="1:33" s="22" customFormat="1" ht="76.5" customHeight="1" x14ac:dyDescent="0.2">
      <c r="A78" s="103"/>
      <c r="B78" s="102"/>
      <c r="C78" s="112" t="s">
        <v>422</v>
      </c>
      <c r="D78" s="131" t="s">
        <v>200</v>
      </c>
      <c r="E78" s="113" t="s">
        <v>235</v>
      </c>
      <c r="F78" s="113" t="s">
        <v>232</v>
      </c>
      <c r="G78" s="148" t="s">
        <v>594</v>
      </c>
      <c r="H78" s="28"/>
      <c r="I78" s="128">
        <v>14500</v>
      </c>
      <c r="J78" s="134">
        <f t="shared" si="26"/>
        <v>100</v>
      </c>
      <c r="K78" s="128">
        <v>10000</v>
      </c>
      <c r="L78" s="138">
        <f t="shared" si="27"/>
        <v>68.97</v>
      </c>
      <c r="M78" s="57" t="str">
        <f t="shared" si="28"/>
        <v/>
      </c>
      <c r="N78" s="143">
        <v>4500</v>
      </c>
      <c r="O78" s="138">
        <f t="shared" si="29"/>
        <v>31.03</v>
      </c>
      <c r="P78" s="108" t="s">
        <v>292</v>
      </c>
      <c r="Q78" s="109">
        <v>0</v>
      </c>
      <c r="R78" s="67">
        <f t="shared" si="30"/>
        <v>0</v>
      </c>
      <c r="S78" s="110">
        <v>0</v>
      </c>
      <c r="T78" s="68">
        <f t="shared" si="31"/>
        <v>0</v>
      </c>
      <c r="U78" s="110">
        <v>15</v>
      </c>
      <c r="V78" s="68">
        <f t="shared" si="32"/>
        <v>4.5</v>
      </c>
      <c r="W78" s="63"/>
      <c r="X78" s="64">
        <f t="shared" si="33"/>
        <v>4.5</v>
      </c>
      <c r="Y78" s="109">
        <v>10</v>
      </c>
      <c r="Z78" s="67">
        <f t="shared" si="34"/>
        <v>2.5</v>
      </c>
      <c r="AA78" s="111">
        <v>15</v>
      </c>
      <c r="AB78" s="68">
        <f t="shared" si="35"/>
        <v>2.25</v>
      </c>
      <c r="AC78" s="7"/>
      <c r="AD78" s="68"/>
      <c r="AE78" s="65">
        <f t="shared" si="36"/>
        <v>25</v>
      </c>
      <c r="AF78" s="64">
        <f t="shared" si="37"/>
        <v>4.75</v>
      </c>
      <c r="AG78" s="66">
        <f t="shared" si="38"/>
        <v>9.25</v>
      </c>
    </row>
    <row r="79" spans="1:33" s="22" customFormat="1" ht="78.75" x14ac:dyDescent="0.2">
      <c r="A79" s="103"/>
      <c r="B79" s="102"/>
      <c r="C79" s="112" t="s">
        <v>198</v>
      </c>
      <c r="D79" s="131" t="s">
        <v>606</v>
      </c>
      <c r="E79" s="113" t="s">
        <v>274</v>
      </c>
      <c r="F79" s="113" t="s">
        <v>232</v>
      </c>
      <c r="G79" s="148" t="s">
        <v>613</v>
      </c>
      <c r="H79" s="28"/>
      <c r="I79" s="128">
        <v>15000</v>
      </c>
      <c r="J79" s="134">
        <f t="shared" si="26"/>
        <v>100</v>
      </c>
      <c r="K79" s="128">
        <v>10000</v>
      </c>
      <c r="L79" s="138">
        <f t="shared" si="27"/>
        <v>66.67</v>
      </c>
      <c r="M79" s="57" t="str">
        <f t="shared" si="28"/>
        <v/>
      </c>
      <c r="N79" s="143">
        <v>5000</v>
      </c>
      <c r="O79" s="138">
        <f t="shared" si="29"/>
        <v>33.33</v>
      </c>
      <c r="P79" s="108" t="s">
        <v>292</v>
      </c>
      <c r="Q79" s="109">
        <v>0</v>
      </c>
      <c r="R79" s="67">
        <f t="shared" si="30"/>
        <v>0</v>
      </c>
      <c r="S79" s="110">
        <v>0</v>
      </c>
      <c r="T79" s="68">
        <f t="shared" si="31"/>
        <v>0</v>
      </c>
      <c r="U79" s="110">
        <v>15</v>
      </c>
      <c r="V79" s="68">
        <f t="shared" si="32"/>
        <v>4.5</v>
      </c>
      <c r="W79" s="63"/>
      <c r="X79" s="64">
        <f t="shared" si="33"/>
        <v>4.5</v>
      </c>
      <c r="Y79" s="109">
        <v>10</v>
      </c>
      <c r="Z79" s="67">
        <f t="shared" si="34"/>
        <v>2.5</v>
      </c>
      <c r="AA79" s="111">
        <v>15</v>
      </c>
      <c r="AB79" s="68">
        <f t="shared" si="35"/>
        <v>2.25</v>
      </c>
      <c r="AC79" s="7"/>
      <c r="AD79" s="68"/>
      <c r="AE79" s="65">
        <f t="shared" si="36"/>
        <v>25</v>
      </c>
      <c r="AF79" s="64">
        <f t="shared" si="37"/>
        <v>4.75</v>
      </c>
      <c r="AG79" s="66">
        <f t="shared" si="38"/>
        <v>9.25</v>
      </c>
    </row>
    <row r="80" spans="1:33" s="22" customFormat="1" ht="56.25" x14ac:dyDescent="0.2">
      <c r="A80" s="103"/>
      <c r="B80" s="102"/>
      <c r="C80" s="112" t="s">
        <v>615</v>
      </c>
      <c r="D80" s="131" t="s">
        <v>606</v>
      </c>
      <c r="E80" s="113" t="s">
        <v>235</v>
      </c>
      <c r="F80" s="113" t="s">
        <v>232</v>
      </c>
      <c r="G80" s="148" t="s">
        <v>674</v>
      </c>
      <c r="H80" s="28"/>
      <c r="I80" s="128">
        <v>16000</v>
      </c>
      <c r="J80" s="134">
        <f t="shared" si="26"/>
        <v>100</v>
      </c>
      <c r="K80" s="128">
        <v>10000</v>
      </c>
      <c r="L80" s="138">
        <f t="shared" si="27"/>
        <v>62.5</v>
      </c>
      <c r="M80" s="57" t="str">
        <f t="shared" si="28"/>
        <v/>
      </c>
      <c r="N80" s="143">
        <v>6000</v>
      </c>
      <c r="O80" s="138">
        <f t="shared" si="29"/>
        <v>37.5</v>
      </c>
      <c r="P80" s="108" t="s">
        <v>292</v>
      </c>
      <c r="Q80" s="109">
        <v>0</v>
      </c>
      <c r="R80" s="67">
        <f t="shared" si="30"/>
        <v>0</v>
      </c>
      <c r="S80" s="110">
        <v>0</v>
      </c>
      <c r="T80" s="68">
        <f t="shared" si="31"/>
        <v>0</v>
      </c>
      <c r="U80" s="110">
        <v>15</v>
      </c>
      <c r="V80" s="68">
        <f t="shared" si="32"/>
        <v>4.5</v>
      </c>
      <c r="W80" s="63"/>
      <c r="X80" s="64">
        <f t="shared" si="33"/>
        <v>4.5</v>
      </c>
      <c r="Y80" s="109">
        <v>10</v>
      </c>
      <c r="Z80" s="67">
        <f t="shared" si="34"/>
        <v>2.5</v>
      </c>
      <c r="AA80" s="111">
        <v>15</v>
      </c>
      <c r="AB80" s="68">
        <f t="shared" si="35"/>
        <v>2.25</v>
      </c>
      <c r="AC80" s="7"/>
      <c r="AD80" s="68"/>
      <c r="AE80" s="65">
        <f t="shared" si="36"/>
        <v>25</v>
      </c>
      <c r="AF80" s="64">
        <f t="shared" si="37"/>
        <v>4.75</v>
      </c>
      <c r="AG80" s="66">
        <f t="shared" si="38"/>
        <v>9.25</v>
      </c>
    </row>
    <row r="81" spans="1:33" s="22" customFormat="1" ht="56.25" x14ac:dyDescent="0.2">
      <c r="A81" s="103"/>
      <c r="B81" s="102"/>
      <c r="C81" s="112" t="s">
        <v>293</v>
      </c>
      <c r="D81" s="131" t="s">
        <v>467</v>
      </c>
      <c r="E81" s="113" t="s">
        <v>469</v>
      </c>
      <c r="F81" s="113" t="s">
        <v>232</v>
      </c>
      <c r="G81" s="148" t="s">
        <v>621</v>
      </c>
      <c r="H81" s="28"/>
      <c r="I81" s="128">
        <v>19500</v>
      </c>
      <c r="J81" s="134">
        <f t="shared" si="26"/>
        <v>100</v>
      </c>
      <c r="K81" s="128">
        <v>10000</v>
      </c>
      <c r="L81" s="138">
        <f t="shared" si="27"/>
        <v>51.28</v>
      </c>
      <c r="M81" s="57" t="str">
        <f t="shared" si="28"/>
        <v/>
      </c>
      <c r="N81" s="143">
        <v>9500</v>
      </c>
      <c r="O81" s="138">
        <f t="shared" si="29"/>
        <v>48.72</v>
      </c>
      <c r="P81" s="108" t="s">
        <v>292</v>
      </c>
      <c r="Q81" s="109">
        <v>0</v>
      </c>
      <c r="R81" s="67">
        <f t="shared" si="30"/>
        <v>0</v>
      </c>
      <c r="S81" s="110">
        <v>0</v>
      </c>
      <c r="T81" s="68">
        <f t="shared" si="31"/>
        <v>0</v>
      </c>
      <c r="U81" s="110">
        <v>15</v>
      </c>
      <c r="V81" s="68">
        <f t="shared" si="32"/>
        <v>4.5</v>
      </c>
      <c r="W81" s="63"/>
      <c r="X81" s="64">
        <f t="shared" si="33"/>
        <v>4.5</v>
      </c>
      <c r="Y81" s="109">
        <v>10</v>
      </c>
      <c r="Z81" s="67">
        <f t="shared" si="34"/>
        <v>2.5</v>
      </c>
      <c r="AA81" s="111">
        <v>15</v>
      </c>
      <c r="AB81" s="68">
        <f t="shared" si="35"/>
        <v>2.25</v>
      </c>
      <c r="AC81" s="7"/>
      <c r="AD81" s="68"/>
      <c r="AE81" s="65">
        <f t="shared" si="36"/>
        <v>25</v>
      </c>
      <c r="AF81" s="64">
        <f t="shared" si="37"/>
        <v>4.75</v>
      </c>
      <c r="AG81" s="66">
        <f t="shared" si="38"/>
        <v>9.25</v>
      </c>
    </row>
    <row r="82" spans="1:33" s="22" customFormat="1" ht="45" x14ac:dyDescent="0.2">
      <c r="A82" s="103"/>
      <c r="B82" s="102"/>
      <c r="C82" s="112" t="s">
        <v>148</v>
      </c>
      <c r="D82" s="131" t="s">
        <v>149</v>
      </c>
      <c r="E82" s="113" t="s">
        <v>235</v>
      </c>
      <c r="F82" s="113" t="s">
        <v>232</v>
      </c>
      <c r="G82" s="148" t="s">
        <v>623</v>
      </c>
      <c r="H82" s="28"/>
      <c r="I82" s="128">
        <v>15000</v>
      </c>
      <c r="J82" s="134">
        <f t="shared" si="26"/>
        <v>100</v>
      </c>
      <c r="K82" s="128">
        <v>10000</v>
      </c>
      <c r="L82" s="138">
        <f t="shared" si="27"/>
        <v>66.67</v>
      </c>
      <c r="M82" s="57" t="str">
        <f t="shared" si="28"/>
        <v/>
      </c>
      <c r="N82" s="143">
        <v>5000</v>
      </c>
      <c r="O82" s="138">
        <f t="shared" si="29"/>
        <v>33.33</v>
      </c>
      <c r="P82" s="108" t="s">
        <v>292</v>
      </c>
      <c r="Q82" s="109">
        <v>0</v>
      </c>
      <c r="R82" s="67">
        <f t="shared" si="30"/>
        <v>0</v>
      </c>
      <c r="S82" s="110">
        <v>0</v>
      </c>
      <c r="T82" s="68">
        <f t="shared" si="31"/>
        <v>0</v>
      </c>
      <c r="U82" s="110">
        <v>15</v>
      </c>
      <c r="V82" s="68">
        <f t="shared" si="32"/>
        <v>4.5</v>
      </c>
      <c r="W82" s="63"/>
      <c r="X82" s="64">
        <f t="shared" si="33"/>
        <v>4.5</v>
      </c>
      <c r="Y82" s="109">
        <v>10</v>
      </c>
      <c r="Z82" s="67">
        <f t="shared" si="34"/>
        <v>2.5</v>
      </c>
      <c r="AA82" s="111">
        <v>15</v>
      </c>
      <c r="AB82" s="68">
        <f t="shared" si="35"/>
        <v>2.25</v>
      </c>
      <c r="AC82" s="7"/>
      <c r="AD82" s="68"/>
      <c r="AE82" s="65">
        <f t="shared" si="36"/>
        <v>25</v>
      </c>
      <c r="AF82" s="64">
        <f t="shared" si="37"/>
        <v>4.75</v>
      </c>
      <c r="AG82" s="66">
        <f t="shared" si="38"/>
        <v>9.25</v>
      </c>
    </row>
    <row r="83" spans="1:33" s="22" customFormat="1" ht="45" customHeight="1" x14ac:dyDescent="0.2">
      <c r="A83" s="103"/>
      <c r="B83" s="102"/>
      <c r="C83" s="112" t="s">
        <v>506</v>
      </c>
      <c r="D83" s="131" t="s">
        <v>427</v>
      </c>
      <c r="E83" s="113" t="s">
        <v>432</v>
      </c>
      <c r="F83" s="113" t="s">
        <v>433</v>
      </c>
      <c r="G83" s="148" t="s">
        <v>640</v>
      </c>
      <c r="H83" s="28" t="s">
        <v>562</v>
      </c>
      <c r="I83" s="128">
        <v>11556</v>
      </c>
      <c r="J83" s="134">
        <f t="shared" si="26"/>
        <v>100</v>
      </c>
      <c r="K83" s="128">
        <v>8089</v>
      </c>
      <c r="L83" s="138">
        <f t="shared" si="27"/>
        <v>70</v>
      </c>
      <c r="M83" s="57" t="str">
        <f t="shared" si="28"/>
        <v/>
      </c>
      <c r="N83" s="143">
        <v>3467</v>
      </c>
      <c r="O83" s="138">
        <f t="shared" si="29"/>
        <v>30</v>
      </c>
      <c r="P83" s="108" t="s">
        <v>292</v>
      </c>
      <c r="Q83" s="109">
        <v>0</v>
      </c>
      <c r="R83" s="67">
        <f t="shared" si="30"/>
        <v>0</v>
      </c>
      <c r="S83" s="110">
        <v>0</v>
      </c>
      <c r="T83" s="68">
        <f t="shared" si="31"/>
        <v>0</v>
      </c>
      <c r="U83" s="110">
        <v>15</v>
      </c>
      <c r="V83" s="68">
        <f t="shared" si="32"/>
        <v>4.5</v>
      </c>
      <c r="W83" s="63"/>
      <c r="X83" s="64">
        <f t="shared" si="33"/>
        <v>4.5</v>
      </c>
      <c r="Y83" s="109">
        <v>10</v>
      </c>
      <c r="Z83" s="67">
        <f t="shared" si="34"/>
        <v>2.5</v>
      </c>
      <c r="AA83" s="111">
        <v>15</v>
      </c>
      <c r="AB83" s="68">
        <f t="shared" si="35"/>
        <v>2.25</v>
      </c>
      <c r="AC83" s="7"/>
      <c r="AD83" s="68"/>
      <c r="AE83" s="65">
        <f t="shared" si="36"/>
        <v>25</v>
      </c>
      <c r="AF83" s="64">
        <f t="shared" si="37"/>
        <v>4.75</v>
      </c>
      <c r="AG83" s="66">
        <f t="shared" si="38"/>
        <v>9.25</v>
      </c>
    </row>
    <row r="84" spans="1:33" s="22" customFormat="1" ht="78.75" x14ac:dyDescent="0.2">
      <c r="A84" s="103"/>
      <c r="B84" s="102"/>
      <c r="C84" s="112" t="s">
        <v>500</v>
      </c>
      <c r="D84" s="131" t="s">
        <v>501</v>
      </c>
      <c r="E84" s="113" t="s">
        <v>502</v>
      </c>
      <c r="F84" s="113" t="s">
        <v>232</v>
      </c>
      <c r="G84" s="148" t="s">
        <v>652</v>
      </c>
      <c r="H84" s="28"/>
      <c r="I84" s="128">
        <v>14364</v>
      </c>
      <c r="J84" s="134">
        <f t="shared" si="26"/>
        <v>100</v>
      </c>
      <c r="K84" s="128">
        <v>10000</v>
      </c>
      <c r="L84" s="138">
        <f t="shared" si="27"/>
        <v>69.62</v>
      </c>
      <c r="M84" s="57" t="str">
        <f t="shared" si="28"/>
        <v/>
      </c>
      <c r="N84" s="143">
        <v>4364</v>
      </c>
      <c r="O84" s="138">
        <f t="shared" si="29"/>
        <v>30.38</v>
      </c>
      <c r="P84" s="108" t="s">
        <v>292</v>
      </c>
      <c r="Q84" s="109">
        <v>0</v>
      </c>
      <c r="R84" s="67">
        <f t="shared" si="30"/>
        <v>0</v>
      </c>
      <c r="S84" s="110">
        <v>0</v>
      </c>
      <c r="T84" s="68">
        <f t="shared" si="31"/>
        <v>0</v>
      </c>
      <c r="U84" s="110">
        <v>15</v>
      </c>
      <c r="V84" s="68">
        <f t="shared" si="32"/>
        <v>4.5</v>
      </c>
      <c r="W84" s="63"/>
      <c r="X84" s="64">
        <f t="shared" si="33"/>
        <v>4.5</v>
      </c>
      <c r="Y84" s="109">
        <v>10</v>
      </c>
      <c r="Z84" s="67">
        <f t="shared" si="34"/>
        <v>2.5</v>
      </c>
      <c r="AA84" s="111">
        <v>15</v>
      </c>
      <c r="AB84" s="68">
        <f t="shared" si="35"/>
        <v>2.25</v>
      </c>
      <c r="AC84" s="7"/>
      <c r="AD84" s="68"/>
      <c r="AE84" s="65">
        <f t="shared" si="36"/>
        <v>25</v>
      </c>
      <c r="AF84" s="64">
        <f t="shared" si="37"/>
        <v>4.75</v>
      </c>
      <c r="AG84" s="66">
        <f t="shared" si="38"/>
        <v>9.25</v>
      </c>
    </row>
    <row r="85" spans="1:33" s="22" customFormat="1" ht="45" x14ac:dyDescent="0.2">
      <c r="A85" s="103"/>
      <c r="B85" s="102"/>
      <c r="C85" s="112" t="s">
        <v>192</v>
      </c>
      <c r="D85" s="131" t="s">
        <v>189</v>
      </c>
      <c r="E85" s="113" t="s">
        <v>235</v>
      </c>
      <c r="F85" s="113" t="s">
        <v>232</v>
      </c>
      <c r="G85" s="148" t="s">
        <v>659</v>
      </c>
      <c r="H85" s="28"/>
      <c r="I85" s="128">
        <v>15000</v>
      </c>
      <c r="J85" s="134">
        <f t="shared" si="26"/>
        <v>100</v>
      </c>
      <c r="K85" s="128">
        <v>10000</v>
      </c>
      <c r="L85" s="138">
        <f t="shared" si="27"/>
        <v>66.67</v>
      </c>
      <c r="M85" s="57" t="str">
        <f t="shared" si="28"/>
        <v/>
      </c>
      <c r="N85" s="143">
        <v>5000</v>
      </c>
      <c r="O85" s="138">
        <f t="shared" si="29"/>
        <v>33.33</v>
      </c>
      <c r="P85" s="108" t="s">
        <v>292</v>
      </c>
      <c r="Q85" s="109">
        <v>0</v>
      </c>
      <c r="R85" s="67">
        <f t="shared" si="30"/>
        <v>0</v>
      </c>
      <c r="S85" s="110">
        <v>0</v>
      </c>
      <c r="T85" s="68">
        <f t="shared" si="31"/>
        <v>0</v>
      </c>
      <c r="U85" s="110">
        <v>15</v>
      </c>
      <c r="V85" s="68">
        <f t="shared" si="32"/>
        <v>4.5</v>
      </c>
      <c r="W85" s="63"/>
      <c r="X85" s="64">
        <f t="shared" si="33"/>
        <v>4.5</v>
      </c>
      <c r="Y85" s="109">
        <v>10</v>
      </c>
      <c r="Z85" s="67">
        <f t="shared" si="34"/>
        <v>2.5</v>
      </c>
      <c r="AA85" s="111">
        <v>15</v>
      </c>
      <c r="AB85" s="68">
        <f t="shared" si="35"/>
        <v>2.25</v>
      </c>
      <c r="AC85" s="7"/>
      <c r="AD85" s="68"/>
      <c r="AE85" s="65">
        <f t="shared" si="36"/>
        <v>25</v>
      </c>
      <c r="AF85" s="64">
        <f t="shared" si="37"/>
        <v>4.75</v>
      </c>
      <c r="AG85" s="66">
        <f t="shared" si="38"/>
        <v>9.25</v>
      </c>
    </row>
    <row r="86" spans="1:33" s="22" customFormat="1" ht="45" x14ac:dyDescent="0.2">
      <c r="A86" s="103"/>
      <c r="B86" s="102"/>
      <c r="C86" s="112" t="s">
        <v>182</v>
      </c>
      <c r="D86" s="131" t="s">
        <v>147</v>
      </c>
      <c r="E86" s="113" t="s">
        <v>464</v>
      </c>
      <c r="F86" s="113" t="s">
        <v>580</v>
      </c>
      <c r="G86" s="148" t="s">
        <v>581</v>
      </c>
      <c r="H86" s="28"/>
      <c r="I86" s="128">
        <v>17200</v>
      </c>
      <c r="J86" s="134">
        <f t="shared" si="26"/>
        <v>100</v>
      </c>
      <c r="K86" s="128">
        <v>8600</v>
      </c>
      <c r="L86" s="138">
        <f t="shared" si="27"/>
        <v>50</v>
      </c>
      <c r="M86" s="57" t="str">
        <f t="shared" si="28"/>
        <v/>
      </c>
      <c r="N86" s="143">
        <v>8600</v>
      </c>
      <c r="O86" s="138">
        <f t="shared" si="29"/>
        <v>50</v>
      </c>
      <c r="P86" s="108" t="s">
        <v>292</v>
      </c>
      <c r="Q86" s="109">
        <v>0</v>
      </c>
      <c r="R86" s="67">
        <f t="shared" si="30"/>
        <v>0</v>
      </c>
      <c r="S86" s="110">
        <v>7</v>
      </c>
      <c r="T86" s="68">
        <f t="shared" si="31"/>
        <v>0.7</v>
      </c>
      <c r="U86" s="110">
        <v>15</v>
      </c>
      <c r="V86" s="68">
        <f t="shared" si="32"/>
        <v>4.5</v>
      </c>
      <c r="W86" s="63"/>
      <c r="X86" s="64">
        <f t="shared" si="33"/>
        <v>5.2</v>
      </c>
      <c r="Y86" s="109">
        <v>10</v>
      </c>
      <c r="Z86" s="67">
        <f t="shared" si="34"/>
        <v>2.5</v>
      </c>
      <c r="AA86" s="111">
        <v>10</v>
      </c>
      <c r="AB86" s="68">
        <f t="shared" si="35"/>
        <v>1.5</v>
      </c>
      <c r="AC86" s="7"/>
      <c r="AD86" s="68"/>
      <c r="AE86" s="65">
        <f t="shared" si="36"/>
        <v>20</v>
      </c>
      <c r="AF86" s="64">
        <f t="shared" si="37"/>
        <v>4</v>
      </c>
      <c r="AG86" s="66">
        <f t="shared" si="38"/>
        <v>9.1999999999999993</v>
      </c>
    </row>
    <row r="87" spans="1:33" s="22" customFormat="1" ht="90" x14ac:dyDescent="0.2">
      <c r="A87" s="103"/>
      <c r="B87" s="102"/>
      <c r="C87" s="112" t="s">
        <v>204</v>
      </c>
      <c r="D87" s="131" t="s">
        <v>205</v>
      </c>
      <c r="E87" s="113" t="s">
        <v>485</v>
      </c>
      <c r="F87" s="113" t="s">
        <v>627</v>
      </c>
      <c r="G87" s="148" t="s">
        <v>628</v>
      </c>
      <c r="H87" s="28"/>
      <c r="I87" s="128">
        <v>20900</v>
      </c>
      <c r="J87" s="134">
        <f t="shared" si="26"/>
        <v>100</v>
      </c>
      <c r="K87" s="128">
        <v>10000</v>
      </c>
      <c r="L87" s="138">
        <f t="shared" si="27"/>
        <v>47.85</v>
      </c>
      <c r="M87" s="57" t="str">
        <f t="shared" si="28"/>
        <v/>
      </c>
      <c r="N87" s="143">
        <v>10900</v>
      </c>
      <c r="O87" s="138">
        <f t="shared" si="29"/>
        <v>52.15</v>
      </c>
      <c r="P87" s="108" t="s">
        <v>292</v>
      </c>
      <c r="Q87" s="109">
        <v>0</v>
      </c>
      <c r="R87" s="67">
        <f t="shared" si="30"/>
        <v>0</v>
      </c>
      <c r="S87" s="110">
        <v>7</v>
      </c>
      <c r="T87" s="68">
        <f t="shared" si="31"/>
        <v>0.7</v>
      </c>
      <c r="U87" s="110">
        <v>15</v>
      </c>
      <c r="V87" s="68">
        <f t="shared" si="32"/>
        <v>4.5</v>
      </c>
      <c r="W87" s="63"/>
      <c r="X87" s="64">
        <f t="shared" si="33"/>
        <v>5.2</v>
      </c>
      <c r="Y87" s="109">
        <v>10</v>
      </c>
      <c r="Z87" s="67">
        <f t="shared" si="34"/>
        <v>2.5</v>
      </c>
      <c r="AA87" s="111">
        <v>10</v>
      </c>
      <c r="AB87" s="68">
        <f t="shared" si="35"/>
        <v>1.5</v>
      </c>
      <c r="AC87" s="7"/>
      <c r="AD87" s="68"/>
      <c r="AE87" s="65">
        <f t="shared" si="36"/>
        <v>20</v>
      </c>
      <c r="AF87" s="64">
        <f t="shared" si="37"/>
        <v>4</v>
      </c>
      <c r="AG87" s="66">
        <f t="shared" si="38"/>
        <v>9.1999999999999993</v>
      </c>
    </row>
    <row r="88" spans="1:33" s="22" customFormat="1" ht="67.5" x14ac:dyDescent="0.2">
      <c r="A88" s="103"/>
      <c r="B88" s="102"/>
      <c r="C88" s="112" t="s">
        <v>323</v>
      </c>
      <c r="D88" s="131" t="s">
        <v>175</v>
      </c>
      <c r="E88" s="113" t="s">
        <v>232</v>
      </c>
      <c r="F88" s="113" t="s">
        <v>232</v>
      </c>
      <c r="G88" s="148" t="s">
        <v>662</v>
      </c>
      <c r="H88" s="28" t="s">
        <v>564</v>
      </c>
      <c r="I88" s="128">
        <v>21000</v>
      </c>
      <c r="J88" s="134">
        <f t="shared" si="26"/>
        <v>100</v>
      </c>
      <c r="K88" s="128">
        <v>10000</v>
      </c>
      <c r="L88" s="138">
        <f t="shared" si="27"/>
        <v>47.62</v>
      </c>
      <c r="M88" s="57" t="str">
        <f t="shared" si="28"/>
        <v/>
      </c>
      <c r="N88" s="143">
        <v>11000</v>
      </c>
      <c r="O88" s="138">
        <f t="shared" si="29"/>
        <v>52.38</v>
      </c>
      <c r="P88" s="108" t="s">
        <v>292</v>
      </c>
      <c r="Q88" s="109">
        <v>0</v>
      </c>
      <c r="R88" s="67">
        <f t="shared" si="30"/>
        <v>0</v>
      </c>
      <c r="S88" s="110">
        <v>7</v>
      </c>
      <c r="T88" s="68">
        <f t="shared" si="31"/>
        <v>0.7</v>
      </c>
      <c r="U88" s="110">
        <v>15</v>
      </c>
      <c r="V88" s="68">
        <f t="shared" si="32"/>
        <v>4.5</v>
      </c>
      <c r="W88" s="63"/>
      <c r="X88" s="64">
        <f t="shared" si="33"/>
        <v>5.2</v>
      </c>
      <c r="Y88" s="109">
        <v>10</v>
      </c>
      <c r="Z88" s="67">
        <f t="shared" si="34"/>
        <v>2.5</v>
      </c>
      <c r="AA88" s="111">
        <v>10</v>
      </c>
      <c r="AB88" s="68">
        <f t="shared" si="35"/>
        <v>1.5</v>
      </c>
      <c r="AC88" s="7"/>
      <c r="AD88" s="68"/>
      <c r="AE88" s="65">
        <f t="shared" si="36"/>
        <v>20</v>
      </c>
      <c r="AF88" s="64">
        <f t="shared" si="37"/>
        <v>4</v>
      </c>
      <c r="AG88" s="66">
        <f t="shared" si="38"/>
        <v>9.1999999999999993</v>
      </c>
    </row>
    <row r="89" spans="1:33" s="22" customFormat="1" ht="33.75" x14ac:dyDescent="0.2">
      <c r="A89" s="103"/>
      <c r="B89" s="102"/>
      <c r="C89" s="112" t="s">
        <v>195</v>
      </c>
      <c r="D89" s="131" t="s">
        <v>196</v>
      </c>
      <c r="E89" s="113" t="s">
        <v>271</v>
      </c>
      <c r="F89" s="113" t="s">
        <v>237</v>
      </c>
      <c r="G89" s="148" t="s">
        <v>577</v>
      </c>
      <c r="H89" s="28"/>
      <c r="I89" s="128">
        <v>12500</v>
      </c>
      <c r="J89" s="134">
        <f t="shared" si="26"/>
        <v>100</v>
      </c>
      <c r="K89" s="128">
        <v>7500</v>
      </c>
      <c r="L89" s="138">
        <f t="shared" si="27"/>
        <v>60</v>
      </c>
      <c r="M89" s="57" t="str">
        <f t="shared" si="28"/>
        <v/>
      </c>
      <c r="N89" s="143">
        <v>5000</v>
      </c>
      <c r="O89" s="138">
        <f t="shared" si="29"/>
        <v>40</v>
      </c>
      <c r="P89" s="108" t="s">
        <v>292</v>
      </c>
      <c r="Q89" s="109">
        <v>5</v>
      </c>
      <c r="R89" s="67">
        <f t="shared" si="30"/>
        <v>1</v>
      </c>
      <c r="S89" s="110">
        <v>0</v>
      </c>
      <c r="T89" s="68">
        <f t="shared" si="31"/>
        <v>0</v>
      </c>
      <c r="U89" s="110">
        <v>15</v>
      </c>
      <c r="V89" s="68">
        <f t="shared" si="32"/>
        <v>4.5</v>
      </c>
      <c r="W89" s="63"/>
      <c r="X89" s="64">
        <f t="shared" si="33"/>
        <v>5.5</v>
      </c>
      <c r="Y89" s="109">
        <v>5</v>
      </c>
      <c r="Z89" s="67">
        <f t="shared" si="34"/>
        <v>1.25</v>
      </c>
      <c r="AA89" s="111">
        <v>15</v>
      </c>
      <c r="AB89" s="68">
        <f t="shared" si="35"/>
        <v>2.25</v>
      </c>
      <c r="AC89" s="7"/>
      <c r="AD89" s="68"/>
      <c r="AE89" s="65">
        <f t="shared" si="36"/>
        <v>20</v>
      </c>
      <c r="AF89" s="64">
        <f t="shared" si="37"/>
        <v>3.5</v>
      </c>
      <c r="AG89" s="66">
        <f t="shared" si="38"/>
        <v>9</v>
      </c>
    </row>
    <row r="90" spans="1:33" s="22" customFormat="1" ht="57.95" customHeight="1" x14ac:dyDescent="0.2">
      <c r="A90" s="103"/>
      <c r="B90" s="102"/>
      <c r="C90" s="112" t="s">
        <v>477</v>
      </c>
      <c r="D90" s="131" t="s">
        <v>171</v>
      </c>
      <c r="E90" s="113" t="s">
        <v>478</v>
      </c>
      <c r="F90" s="113" t="s">
        <v>237</v>
      </c>
      <c r="G90" s="148" t="s">
        <v>588</v>
      </c>
      <c r="H90" s="28"/>
      <c r="I90" s="128">
        <v>13500</v>
      </c>
      <c r="J90" s="134">
        <f t="shared" si="26"/>
        <v>100</v>
      </c>
      <c r="K90" s="128">
        <v>7500</v>
      </c>
      <c r="L90" s="138">
        <f t="shared" si="27"/>
        <v>55.56</v>
      </c>
      <c r="M90" s="57" t="str">
        <f t="shared" si="28"/>
        <v/>
      </c>
      <c r="N90" s="143">
        <v>6000</v>
      </c>
      <c r="O90" s="138">
        <f t="shared" si="29"/>
        <v>44.44</v>
      </c>
      <c r="P90" s="108" t="s">
        <v>292</v>
      </c>
      <c r="Q90" s="109">
        <v>5</v>
      </c>
      <c r="R90" s="67">
        <f t="shared" si="30"/>
        <v>1</v>
      </c>
      <c r="S90" s="110">
        <v>0</v>
      </c>
      <c r="T90" s="68">
        <f t="shared" si="31"/>
        <v>0</v>
      </c>
      <c r="U90" s="110">
        <v>15</v>
      </c>
      <c r="V90" s="68">
        <f t="shared" si="32"/>
        <v>4.5</v>
      </c>
      <c r="W90" s="63"/>
      <c r="X90" s="64">
        <f t="shared" si="33"/>
        <v>5.5</v>
      </c>
      <c r="Y90" s="109">
        <v>5</v>
      </c>
      <c r="Z90" s="67">
        <f t="shared" si="34"/>
        <v>1.25</v>
      </c>
      <c r="AA90" s="111">
        <v>15</v>
      </c>
      <c r="AB90" s="68">
        <f t="shared" si="35"/>
        <v>2.25</v>
      </c>
      <c r="AC90" s="7"/>
      <c r="AD90" s="68"/>
      <c r="AE90" s="65">
        <f t="shared" si="36"/>
        <v>20</v>
      </c>
      <c r="AF90" s="64">
        <f t="shared" si="37"/>
        <v>3.5</v>
      </c>
      <c r="AG90" s="66">
        <f t="shared" si="38"/>
        <v>9</v>
      </c>
    </row>
    <row r="91" spans="1:33" s="22" customFormat="1" ht="56.25" x14ac:dyDescent="0.2">
      <c r="A91" s="103"/>
      <c r="B91" s="102"/>
      <c r="C91" s="112" t="s">
        <v>58</v>
      </c>
      <c r="D91" s="131" t="s">
        <v>57</v>
      </c>
      <c r="E91" s="113" t="s">
        <v>314</v>
      </c>
      <c r="F91" s="113" t="s">
        <v>237</v>
      </c>
      <c r="G91" s="148" t="s">
        <v>298</v>
      </c>
      <c r="H91" s="28"/>
      <c r="I91" s="128">
        <v>12000</v>
      </c>
      <c r="J91" s="134">
        <f t="shared" si="26"/>
        <v>100</v>
      </c>
      <c r="K91" s="128">
        <v>7500</v>
      </c>
      <c r="L91" s="138">
        <f t="shared" si="27"/>
        <v>62.5</v>
      </c>
      <c r="M91" s="57" t="str">
        <f t="shared" si="28"/>
        <v/>
      </c>
      <c r="N91" s="143">
        <v>4500</v>
      </c>
      <c r="O91" s="138">
        <f t="shared" si="29"/>
        <v>37.5</v>
      </c>
      <c r="P91" s="108" t="s">
        <v>292</v>
      </c>
      <c r="Q91" s="109">
        <v>5</v>
      </c>
      <c r="R91" s="67">
        <f t="shared" si="30"/>
        <v>1</v>
      </c>
      <c r="S91" s="110">
        <v>0</v>
      </c>
      <c r="T91" s="68">
        <f t="shared" si="31"/>
        <v>0</v>
      </c>
      <c r="U91" s="110">
        <v>15</v>
      </c>
      <c r="V91" s="68">
        <f t="shared" si="32"/>
        <v>4.5</v>
      </c>
      <c r="W91" s="63"/>
      <c r="X91" s="64">
        <f t="shared" si="33"/>
        <v>5.5</v>
      </c>
      <c r="Y91" s="109">
        <v>5</v>
      </c>
      <c r="Z91" s="67">
        <f t="shared" si="34"/>
        <v>1.25</v>
      </c>
      <c r="AA91" s="111">
        <v>15</v>
      </c>
      <c r="AB91" s="68">
        <f t="shared" si="35"/>
        <v>2.25</v>
      </c>
      <c r="AC91" s="7"/>
      <c r="AD91" s="68"/>
      <c r="AE91" s="65">
        <f t="shared" si="36"/>
        <v>20</v>
      </c>
      <c r="AF91" s="64">
        <f t="shared" si="37"/>
        <v>3.5</v>
      </c>
      <c r="AG91" s="66">
        <f t="shared" si="38"/>
        <v>9</v>
      </c>
    </row>
    <row r="92" spans="1:33" s="22" customFormat="1" ht="63.95" customHeight="1" x14ac:dyDescent="0.2">
      <c r="A92" s="103"/>
      <c r="B92" s="102"/>
      <c r="C92" s="112" t="s">
        <v>465</v>
      </c>
      <c r="D92" s="131" t="s">
        <v>172</v>
      </c>
      <c r="E92" s="113" t="s">
        <v>466</v>
      </c>
      <c r="F92" s="113" t="s">
        <v>224</v>
      </c>
      <c r="G92" s="148" t="s">
        <v>668</v>
      </c>
      <c r="H92" s="28"/>
      <c r="I92" s="128">
        <v>238500</v>
      </c>
      <c r="J92" s="134">
        <f t="shared" si="26"/>
        <v>100</v>
      </c>
      <c r="K92" s="128">
        <v>40000</v>
      </c>
      <c r="L92" s="138">
        <f t="shared" si="27"/>
        <v>16.77</v>
      </c>
      <c r="M92" s="57" t="str">
        <f t="shared" si="28"/>
        <v/>
      </c>
      <c r="N92" s="143">
        <v>198500</v>
      </c>
      <c r="O92" s="138">
        <f t="shared" si="29"/>
        <v>83.23</v>
      </c>
      <c r="P92" s="108" t="s">
        <v>292</v>
      </c>
      <c r="Q92" s="109">
        <v>0</v>
      </c>
      <c r="R92" s="67">
        <f t="shared" si="30"/>
        <v>0</v>
      </c>
      <c r="S92" s="110">
        <v>15</v>
      </c>
      <c r="T92" s="68">
        <f t="shared" si="31"/>
        <v>1.5</v>
      </c>
      <c r="U92" s="110">
        <v>5</v>
      </c>
      <c r="V92" s="68">
        <f t="shared" si="32"/>
        <v>1.5</v>
      </c>
      <c r="W92" s="63"/>
      <c r="X92" s="64">
        <f t="shared" si="33"/>
        <v>3</v>
      </c>
      <c r="Y92" s="109">
        <v>15</v>
      </c>
      <c r="Z92" s="67">
        <f t="shared" si="34"/>
        <v>3.75</v>
      </c>
      <c r="AA92" s="111">
        <v>15</v>
      </c>
      <c r="AB92" s="68">
        <f t="shared" si="35"/>
        <v>2.25</v>
      </c>
      <c r="AC92" s="7"/>
      <c r="AD92" s="68"/>
      <c r="AE92" s="65">
        <f t="shared" si="36"/>
        <v>30</v>
      </c>
      <c r="AF92" s="64">
        <f t="shared" si="37"/>
        <v>6</v>
      </c>
      <c r="AG92" s="66">
        <f t="shared" si="38"/>
        <v>9</v>
      </c>
    </row>
    <row r="93" spans="1:33" s="22" customFormat="1" ht="33.75" x14ac:dyDescent="0.2">
      <c r="A93" s="103"/>
      <c r="B93" s="102"/>
      <c r="C93" s="112" t="s">
        <v>144</v>
      </c>
      <c r="D93" s="131" t="s">
        <v>145</v>
      </c>
      <c r="E93" s="113" t="s">
        <v>403</v>
      </c>
      <c r="F93" s="113" t="s">
        <v>237</v>
      </c>
      <c r="G93" s="148" t="s">
        <v>629</v>
      </c>
      <c r="H93" s="28"/>
      <c r="I93" s="128">
        <v>10600</v>
      </c>
      <c r="J93" s="134">
        <f t="shared" si="26"/>
        <v>100</v>
      </c>
      <c r="K93" s="128">
        <v>7420</v>
      </c>
      <c r="L93" s="138">
        <f t="shared" si="27"/>
        <v>70</v>
      </c>
      <c r="M93" s="57" t="str">
        <f t="shared" si="28"/>
        <v/>
      </c>
      <c r="N93" s="143">
        <v>3180</v>
      </c>
      <c r="O93" s="138">
        <f t="shared" si="29"/>
        <v>30</v>
      </c>
      <c r="P93" s="108" t="s">
        <v>292</v>
      </c>
      <c r="Q93" s="109">
        <v>5</v>
      </c>
      <c r="R93" s="67">
        <f t="shared" si="30"/>
        <v>1</v>
      </c>
      <c r="S93" s="110">
        <v>0</v>
      </c>
      <c r="T93" s="68">
        <f t="shared" si="31"/>
        <v>0</v>
      </c>
      <c r="U93" s="110">
        <v>15</v>
      </c>
      <c r="V93" s="68">
        <f t="shared" si="32"/>
        <v>4.5</v>
      </c>
      <c r="W93" s="63"/>
      <c r="X93" s="64">
        <f t="shared" si="33"/>
        <v>5.5</v>
      </c>
      <c r="Y93" s="109">
        <v>5</v>
      </c>
      <c r="Z93" s="67">
        <f t="shared" si="34"/>
        <v>1.25</v>
      </c>
      <c r="AA93" s="111">
        <v>15</v>
      </c>
      <c r="AB93" s="68">
        <f t="shared" si="35"/>
        <v>2.25</v>
      </c>
      <c r="AC93" s="7"/>
      <c r="AD93" s="68"/>
      <c r="AE93" s="65">
        <f t="shared" si="36"/>
        <v>20</v>
      </c>
      <c r="AF93" s="64">
        <f t="shared" si="37"/>
        <v>3.5</v>
      </c>
      <c r="AG93" s="66">
        <f t="shared" si="38"/>
        <v>9</v>
      </c>
    </row>
    <row r="94" spans="1:33" s="22" customFormat="1" ht="33.75" x14ac:dyDescent="0.2">
      <c r="A94" s="103"/>
      <c r="B94" s="102"/>
      <c r="C94" s="112" t="s">
        <v>481</v>
      </c>
      <c r="D94" s="131" t="s">
        <v>482</v>
      </c>
      <c r="E94" s="113" t="s">
        <v>303</v>
      </c>
      <c r="F94" s="113" t="s">
        <v>224</v>
      </c>
      <c r="G94" s="148" t="s">
        <v>630</v>
      </c>
      <c r="H94" s="28"/>
      <c r="I94" s="128">
        <v>86300</v>
      </c>
      <c r="J94" s="134">
        <f t="shared" si="26"/>
        <v>100</v>
      </c>
      <c r="K94" s="128">
        <v>16800</v>
      </c>
      <c r="L94" s="138">
        <f t="shared" si="27"/>
        <v>19.47</v>
      </c>
      <c r="M94" s="57" t="str">
        <f t="shared" si="28"/>
        <v/>
      </c>
      <c r="N94" s="143">
        <v>69500</v>
      </c>
      <c r="O94" s="138">
        <f t="shared" si="29"/>
        <v>80.53</v>
      </c>
      <c r="P94" s="108" t="s">
        <v>292</v>
      </c>
      <c r="Q94" s="109">
        <v>0</v>
      </c>
      <c r="R94" s="67">
        <f t="shared" si="30"/>
        <v>0</v>
      </c>
      <c r="S94" s="110">
        <v>15</v>
      </c>
      <c r="T94" s="68">
        <f t="shared" si="31"/>
        <v>1.5</v>
      </c>
      <c r="U94" s="110">
        <v>5</v>
      </c>
      <c r="V94" s="68">
        <f t="shared" si="32"/>
        <v>1.5</v>
      </c>
      <c r="W94" s="63"/>
      <c r="X94" s="64">
        <f t="shared" si="33"/>
        <v>3</v>
      </c>
      <c r="Y94" s="109">
        <v>15</v>
      </c>
      <c r="Z94" s="67">
        <f t="shared" si="34"/>
        <v>3.75</v>
      </c>
      <c r="AA94" s="111">
        <v>15</v>
      </c>
      <c r="AB94" s="68">
        <f t="shared" si="35"/>
        <v>2.25</v>
      </c>
      <c r="AC94" s="7"/>
      <c r="AD94" s="68"/>
      <c r="AE94" s="65">
        <f t="shared" si="36"/>
        <v>30</v>
      </c>
      <c r="AF94" s="64">
        <f t="shared" si="37"/>
        <v>6</v>
      </c>
      <c r="AG94" s="66">
        <f t="shared" si="38"/>
        <v>9</v>
      </c>
    </row>
    <row r="95" spans="1:33" s="22" customFormat="1" ht="42.95" customHeight="1" x14ac:dyDescent="0.2">
      <c r="A95" s="103"/>
      <c r="B95" s="102"/>
      <c r="C95" s="112" t="s">
        <v>308</v>
      </c>
      <c r="D95" s="131" t="s">
        <v>180</v>
      </c>
      <c r="E95" s="113" t="s">
        <v>448</v>
      </c>
      <c r="F95" s="113" t="s">
        <v>224</v>
      </c>
      <c r="G95" s="148" t="s">
        <v>636</v>
      </c>
      <c r="H95" s="28"/>
      <c r="I95" s="128">
        <v>55341</v>
      </c>
      <c r="J95" s="134">
        <f t="shared" si="26"/>
        <v>100</v>
      </c>
      <c r="K95" s="128">
        <v>7350</v>
      </c>
      <c r="L95" s="138">
        <f t="shared" si="27"/>
        <v>13.28</v>
      </c>
      <c r="M95" s="57" t="str">
        <f t="shared" si="28"/>
        <v/>
      </c>
      <c r="N95" s="143">
        <v>47991</v>
      </c>
      <c r="O95" s="138">
        <f t="shared" si="29"/>
        <v>86.72</v>
      </c>
      <c r="P95" s="108" t="s">
        <v>292</v>
      </c>
      <c r="Q95" s="109">
        <v>0</v>
      </c>
      <c r="R95" s="67">
        <f t="shared" si="30"/>
        <v>0</v>
      </c>
      <c r="S95" s="110">
        <v>15</v>
      </c>
      <c r="T95" s="68">
        <f t="shared" si="31"/>
        <v>1.5</v>
      </c>
      <c r="U95" s="110">
        <v>5</v>
      </c>
      <c r="V95" s="68">
        <f t="shared" si="32"/>
        <v>1.5</v>
      </c>
      <c r="W95" s="63"/>
      <c r="X95" s="64">
        <f t="shared" si="33"/>
        <v>3</v>
      </c>
      <c r="Y95" s="109">
        <v>15</v>
      </c>
      <c r="Z95" s="67">
        <f t="shared" si="34"/>
        <v>3.75</v>
      </c>
      <c r="AA95" s="111">
        <v>15</v>
      </c>
      <c r="AB95" s="68">
        <f t="shared" si="35"/>
        <v>2.25</v>
      </c>
      <c r="AC95" s="7"/>
      <c r="AD95" s="68"/>
      <c r="AE95" s="65">
        <f t="shared" si="36"/>
        <v>30</v>
      </c>
      <c r="AF95" s="64">
        <f t="shared" si="37"/>
        <v>6</v>
      </c>
      <c r="AG95" s="66">
        <f t="shared" si="38"/>
        <v>9</v>
      </c>
    </row>
    <row r="96" spans="1:33" s="22" customFormat="1" ht="45" x14ac:dyDescent="0.2">
      <c r="A96" s="103"/>
      <c r="B96" s="102"/>
      <c r="C96" s="112" t="s">
        <v>122</v>
      </c>
      <c r="D96" s="131" t="s">
        <v>123</v>
      </c>
      <c r="E96" s="113" t="s">
        <v>242</v>
      </c>
      <c r="F96" s="113" t="s">
        <v>224</v>
      </c>
      <c r="G96" s="148" t="s">
        <v>664</v>
      </c>
      <c r="H96" s="28"/>
      <c r="I96" s="128">
        <v>41760</v>
      </c>
      <c r="J96" s="134">
        <f t="shared" si="26"/>
        <v>100</v>
      </c>
      <c r="K96" s="128">
        <v>9800</v>
      </c>
      <c r="L96" s="138">
        <f t="shared" si="27"/>
        <v>23.47</v>
      </c>
      <c r="M96" s="57" t="str">
        <f t="shared" si="28"/>
        <v/>
      </c>
      <c r="N96" s="143">
        <v>31960</v>
      </c>
      <c r="O96" s="138">
        <f t="shared" si="29"/>
        <v>76.53</v>
      </c>
      <c r="P96" s="108" t="s">
        <v>292</v>
      </c>
      <c r="Q96" s="109">
        <v>0</v>
      </c>
      <c r="R96" s="67">
        <f t="shared" si="30"/>
        <v>0</v>
      </c>
      <c r="S96" s="110">
        <v>15</v>
      </c>
      <c r="T96" s="68">
        <f t="shared" si="31"/>
        <v>1.5</v>
      </c>
      <c r="U96" s="110">
        <v>5</v>
      </c>
      <c r="V96" s="68">
        <f t="shared" si="32"/>
        <v>1.5</v>
      </c>
      <c r="W96" s="63"/>
      <c r="X96" s="64">
        <f t="shared" si="33"/>
        <v>3</v>
      </c>
      <c r="Y96" s="109">
        <v>15</v>
      </c>
      <c r="Z96" s="67">
        <f t="shared" si="34"/>
        <v>3.75</v>
      </c>
      <c r="AA96" s="111">
        <v>15</v>
      </c>
      <c r="AB96" s="68">
        <f t="shared" si="35"/>
        <v>2.25</v>
      </c>
      <c r="AC96" s="7"/>
      <c r="AD96" s="68"/>
      <c r="AE96" s="65">
        <f t="shared" si="36"/>
        <v>30</v>
      </c>
      <c r="AF96" s="64">
        <f t="shared" si="37"/>
        <v>6</v>
      </c>
      <c r="AG96" s="66">
        <f t="shared" si="38"/>
        <v>9</v>
      </c>
    </row>
    <row r="97" spans="1:33" s="22" customFormat="1" ht="78.75" x14ac:dyDescent="0.2">
      <c r="A97" s="153"/>
      <c r="B97" s="154"/>
      <c r="C97" s="112" t="s">
        <v>61</v>
      </c>
      <c r="D97" s="131" t="s">
        <v>62</v>
      </c>
      <c r="E97" s="113" t="s">
        <v>400</v>
      </c>
      <c r="F97" s="113" t="s">
        <v>237</v>
      </c>
      <c r="G97" s="148" t="s">
        <v>574</v>
      </c>
      <c r="H97" s="28"/>
      <c r="I97" s="128">
        <v>17500</v>
      </c>
      <c r="J97" s="134">
        <f t="shared" ref="J97:J99" si="39">SUM(L97,O97)</f>
        <v>100</v>
      </c>
      <c r="K97" s="128">
        <v>7261</v>
      </c>
      <c r="L97" s="138">
        <f t="shared" ref="L97:L99" si="40">ROUND(K97/I97*100,2)</f>
        <v>41.49</v>
      </c>
      <c r="M97" s="57" t="str">
        <f t="shared" ref="M97:M99" si="41">IF(L97&lt;=70,"","!!!")</f>
        <v/>
      </c>
      <c r="N97" s="143">
        <v>10239</v>
      </c>
      <c r="O97" s="138">
        <f t="shared" ref="O97:O99" si="42">ROUND(N97/I97*100,2)</f>
        <v>58.51</v>
      </c>
      <c r="P97" s="108" t="s">
        <v>686</v>
      </c>
      <c r="Q97" s="109">
        <v>5</v>
      </c>
      <c r="R97" s="67">
        <f t="shared" ref="R97:R99" si="43">ROUND(Q97*0.2,2)</f>
        <v>1</v>
      </c>
      <c r="S97" s="110">
        <v>7</v>
      </c>
      <c r="T97" s="68">
        <f t="shared" ref="T97:T99" si="44">ROUND(S97*0.1,2)</f>
        <v>0.7</v>
      </c>
      <c r="U97" s="110">
        <v>15</v>
      </c>
      <c r="V97" s="68">
        <f t="shared" ref="V97:V99" si="45">ROUND(U97*0.3,2)</f>
        <v>4.5</v>
      </c>
      <c r="W97" s="63"/>
      <c r="X97" s="64">
        <f t="shared" ref="X97:X99" si="46">(Q97*0.2)+(S97*0.1)+(U97*0.3)</f>
        <v>6.2</v>
      </c>
      <c r="Y97" s="109">
        <v>5</v>
      </c>
      <c r="Z97" s="67">
        <f t="shared" ref="Z97:Z99" si="47">ROUND(Y97*0.25,2)</f>
        <v>1.25</v>
      </c>
      <c r="AA97" s="111">
        <v>10</v>
      </c>
      <c r="AB97" s="68">
        <f t="shared" ref="AB97:AB99" si="48">ROUND(AA97*0.15,2)</f>
        <v>1.5</v>
      </c>
      <c r="AC97" s="7"/>
      <c r="AD97" s="68"/>
      <c r="AE97" s="65">
        <f t="shared" ref="AE97:AE99" si="49">Y97+AA97</f>
        <v>15</v>
      </c>
      <c r="AF97" s="64">
        <f t="shared" ref="AF97:AF99" si="50">(Y97*0.25)+(AA97*0.15)</f>
        <v>2.75</v>
      </c>
      <c r="AG97" s="66">
        <f t="shared" ref="AG97:AG99" si="51">X97+AF97</f>
        <v>8.9499999999999993</v>
      </c>
    </row>
    <row r="98" spans="1:33" s="22" customFormat="1" ht="78.75" x14ac:dyDescent="0.2">
      <c r="A98" s="153"/>
      <c r="B98" s="154"/>
      <c r="C98" s="112" t="s">
        <v>170</v>
      </c>
      <c r="D98" s="131" t="s">
        <v>171</v>
      </c>
      <c r="E98" s="113" t="s">
        <v>471</v>
      </c>
      <c r="F98" s="113" t="s">
        <v>229</v>
      </c>
      <c r="G98" s="148" t="s">
        <v>586</v>
      </c>
      <c r="H98" s="28"/>
      <c r="I98" s="128">
        <v>18000</v>
      </c>
      <c r="J98" s="134">
        <f t="shared" si="39"/>
        <v>100</v>
      </c>
      <c r="K98" s="128">
        <v>7261</v>
      </c>
      <c r="L98" s="138">
        <f t="shared" si="40"/>
        <v>40.340000000000003</v>
      </c>
      <c r="M98" s="57" t="str">
        <f t="shared" si="41"/>
        <v/>
      </c>
      <c r="N98" s="143">
        <v>10739</v>
      </c>
      <c r="O98" s="138">
        <f t="shared" si="42"/>
        <v>59.66</v>
      </c>
      <c r="P98" s="108" t="s">
        <v>686</v>
      </c>
      <c r="Q98" s="109">
        <v>5</v>
      </c>
      <c r="R98" s="67">
        <f t="shared" si="43"/>
        <v>1</v>
      </c>
      <c r="S98" s="110">
        <v>7</v>
      </c>
      <c r="T98" s="68">
        <f t="shared" si="44"/>
        <v>0.7</v>
      </c>
      <c r="U98" s="110">
        <v>15</v>
      </c>
      <c r="V98" s="68">
        <f t="shared" si="45"/>
        <v>4.5</v>
      </c>
      <c r="W98" s="63"/>
      <c r="X98" s="64">
        <f t="shared" si="46"/>
        <v>6.2</v>
      </c>
      <c r="Y98" s="109">
        <v>5</v>
      </c>
      <c r="Z98" s="67">
        <f t="shared" si="47"/>
        <v>1.25</v>
      </c>
      <c r="AA98" s="111">
        <v>10</v>
      </c>
      <c r="AB98" s="68">
        <f t="shared" si="48"/>
        <v>1.5</v>
      </c>
      <c r="AC98" s="7"/>
      <c r="AD98" s="68"/>
      <c r="AE98" s="65">
        <f t="shared" si="49"/>
        <v>15</v>
      </c>
      <c r="AF98" s="64">
        <f t="shared" si="50"/>
        <v>2.75</v>
      </c>
      <c r="AG98" s="66">
        <f t="shared" si="51"/>
        <v>8.9499999999999993</v>
      </c>
    </row>
    <row r="99" spans="1:33" s="188" customFormat="1" ht="66.95" customHeight="1" x14ac:dyDescent="0.2">
      <c r="A99" s="186"/>
      <c r="B99" s="187"/>
      <c r="C99" s="112" t="s">
        <v>486</v>
      </c>
      <c r="D99" s="131" t="s">
        <v>88</v>
      </c>
      <c r="E99" s="113" t="s">
        <v>253</v>
      </c>
      <c r="F99" s="113" t="s">
        <v>237</v>
      </c>
      <c r="G99" s="148" t="s">
        <v>638</v>
      </c>
      <c r="H99" s="28"/>
      <c r="I99" s="128">
        <v>22100</v>
      </c>
      <c r="J99" s="134">
        <f t="shared" si="39"/>
        <v>100</v>
      </c>
      <c r="K99" s="128">
        <v>7261</v>
      </c>
      <c r="L99" s="138">
        <f t="shared" si="40"/>
        <v>32.86</v>
      </c>
      <c r="M99" s="57" t="str">
        <f t="shared" si="41"/>
        <v/>
      </c>
      <c r="N99" s="142">
        <v>14839</v>
      </c>
      <c r="O99" s="138">
        <f t="shared" si="42"/>
        <v>67.14</v>
      </c>
      <c r="P99" s="31" t="s">
        <v>686</v>
      </c>
      <c r="Q99" s="20">
        <v>5</v>
      </c>
      <c r="R99" s="67">
        <f t="shared" si="43"/>
        <v>1</v>
      </c>
      <c r="S99" s="6">
        <v>7</v>
      </c>
      <c r="T99" s="68">
        <f t="shared" si="44"/>
        <v>0.7</v>
      </c>
      <c r="U99" s="6">
        <v>15</v>
      </c>
      <c r="V99" s="68">
        <f t="shared" si="45"/>
        <v>4.5</v>
      </c>
      <c r="W99" s="63"/>
      <c r="X99" s="64">
        <f t="shared" si="46"/>
        <v>6.2</v>
      </c>
      <c r="Y99" s="20">
        <v>5</v>
      </c>
      <c r="Z99" s="67">
        <f t="shared" si="47"/>
        <v>1.25</v>
      </c>
      <c r="AA99" s="7">
        <v>10</v>
      </c>
      <c r="AB99" s="68">
        <f t="shared" si="48"/>
        <v>1.5</v>
      </c>
      <c r="AC99" s="7"/>
      <c r="AD99" s="68"/>
      <c r="AE99" s="65">
        <f t="shared" si="49"/>
        <v>15</v>
      </c>
      <c r="AF99" s="64">
        <f t="shared" si="50"/>
        <v>2.75</v>
      </c>
      <c r="AG99" s="66">
        <f t="shared" si="51"/>
        <v>8.9499999999999993</v>
      </c>
    </row>
    <row r="100" spans="1:33" x14ac:dyDescent="0.2">
      <c r="K100" s="70"/>
      <c r="Q100" s="12"/>
      <c r="U100" s="12"/>
    </row>
    <row r="101" spans="1:33" s="152" customFormat="1" ht="14.25" x14ac:dyDescent="0.2">
      <c r="A101" s="153"/>
      <c r="B101" s="154"/>
      <c r="C101" s="155"/>
      <c r="D101" s="156"/>
      <c r="E101" s="156"/>
      <c r="F101" s="156"/>
      <c r="G101" s="157"/>
      <c r="H101" s="158"/>
      <c r="I101" s="159"/>
      <c r="J101" s="160"/>
      <c r="K101" s="159"/>
      <c r="L101" s="161"/>
      <c r="M101" s="162"/>
      <c r="N101" s="163"/>
      <c r="O101" s="161"/>
      <c r="P101" s="164"/>
      <c r="Q101" s="154"/>
      <c r="R101" s="165"/>
      <c r="S101" s="154"/>
      <c r="T101" s="165"/>
      <c r="U101" s="154"/>
      <c r="V101" s="165"/>
      <c r="W101" s="166"/>
      <c r="X101" s="167"/>
      <c r="Y101" s="154"/>
      <c r="Z101" s="165"/>
      <c r="AA101" s="168"/>
      <c r="AB101" s="165"/>
      <c r="AC101" s="168"/>
      <c r="AD101" s="165"/>
      <c r="AE101" s="169"/>
      <c r="AF101" s="167"/>
      <c r="AG101" s="170"/>
    </row>
    <row r="102" spans="1:33" s="152" customFormat="1" ht="15.75" x14ac:dyDescent="0.25">
      <c r="A102" s="153"/>
      <c r="B102" s="154"/>
      <c r="C102" s="214" t="s">
        <v>677</v>
      </c>
      <c r="D102" s="215"/>
      <c r="E102" s="216"/>
      <c r="F102" s="156"/>
      <c r="G102" s="157"/>
      <c r="H102" s="158"/>
      <c r="I102" s="159"/>
      <c r="J102" s="160"/>
      <c r="K102" s="159"/>
      <c r="L102" s="161"/>
      <c r="M102" s="162"/>
      <c r="N102" s="163"/>
      <c r="O102" s="161"/>
      <c r="P102" s="164"/>
      <c r="Q102" s="154"/>
      <c r="R102" s="165"/>
      <c r="S102" s="154"/>
      <c r="T102" s="165"/>
      <c r="U102" s="154"/>
      <c r="V102" s="165"/>
      <c r="W102" s="166"/>
      <c r="X102" s="167"/>
      <c r="Y102" s="154"/>
      <c r="Z102" s="165"/>
      <c r="AA102" s="168"/>
      <c r="AB102" s="165"/>
      <c r="AC102" s="168"/>
      <c r="AD102" s="165"/>
      <c r="AE102" s="169"/>
      <c r="AF102" s="167"/>
      <c r="AG102" s="170"/>
    </row>
    <row r="103" spans="1:33" s="152" customFormat="1" ht="14.25" x14ac:dyDescent="0.2">
      <c r="A103" s="153"/>
      <c r="B103" s="154"/>
      <c r="C103" s="155"/>
      <c r="D103" s="156"/>
      <c r="E103" s="156"/>
      <c r="F103" s="156"/>
      <c r="G103" s="157"/>
      <c r="H103" s="158"/>
      <c r="I103" s="159"/>
      <c r="J103" s="160"/>
      <c r="K103" s="159"/>
      <c r="L103" s="161"/>
      <c r="M103" s="162"/>
      <c r="N103" s="163"/>
      <c r="O103" s="161"/>
      <c r="P103" s="164"/>
      <c r="Q103" s="154"/>
      <c r="R103" s="165"/>
      <c r="S103" s="154"/>
      <c r="T103" s="165"/>
      <c r="U103" s="154"/>
      <c r="V103" s="165"/>
      <c r="W103" s="166"/>
      <c r="X103" s="167"/>
      <c r="Y103" s="154"/>
      <c r="Z103" s="165"/>
      <c r="AA103" s="168"/>
      <c r="AB103" s="165"/>
      <c r="AC103" s="168"/>
      <c r="AD103" s="165"/>
      <c r="AE103" s="169"/>
      <c r="AF103" s="167"/>
      <c r="AG103" s="170"/>
    </row>
    <row r="104" spans="1:33" ht="67.5" x14ac:dyDescent="0.2">
      <c r="A104" s="103"/>
      <c r="B104" s="102"/>
      <c r="C104" s="112" t="s">
        <v>162</v>
      </c>
      <c r="D104" s="131" t="s">
        <v>126</v>
      </c>
      <c r="E104" s="113" t="s">
        <v>476</v>
      </c>
      <c r="F104" s="113" t="s">
        <v>235</v>
      </c>
      <c r="G104" s="148" t="s">
        <v>551</v>
      </c>
      <c r="H104" s="28"/>
      <c r="I104" s="128">
        <v>14300</v>
      </c>
      <c r="J104" s="134">
        <f t="shared" ref="J104:J121" si="52">SUM(L104,O104)</f>
        <v>100</v>
      </c>
      <c r="K104" s="128">
        <v>10000</v>
      </c>
      <c r="L104" s="138">
        <f t="shared" ref="L104:L121" si="53">ROUND(K104/I104*100,2)</f>
        <v>69.930000000000007</v>
      </c>
      <c r="M104" s="57" t="str">
        <f t="shared" ref="M104:M121" si="54">IF(L104&lt;=70,"","!!!")</f>
        <v/>
      </c>
      <c r="N104" s="143">
        <v>4300</v>
      </c>
      <c r="O104" s="138">
        <f t="shared" ref="O104:O121" si="55">ROUND(N104/I104*100,2)</f>
        <v>30.07</v>
      </c>
      <c r="P104" s="108" t="s">
        <v>592</v>
      </c>
      <c r="Q104" s="109">
        <v>0</v>
      </c>
      <c r="R104" s="67">
        <f t="shared" ref="R104:R121" si="56">ROUND(Q104*0.2,2)</f>
        <v>0</v>
      </c>
      <c r="S104" s="110">
        <v>0</v>
      </c>
      <c r="T104" s="68">
        <f t="shared" ref="T104:T121" si="57">ROUND(S104*0.1,2)</f>
        <v>0</v>
      </c>
      <c r="U104" s="110">
        <v>15</v>
      </c>
      <c r="V104" s="68">
        <f t="shared" ref="V104:V121" si="58">ROUND(U104*0.3,2)</f>
        <v>4.5</v>
      </c>
      <c r="W104" s="63"/>
      <c r="X104" s="64">
        <f t="shared" ref="X104:X121" si="59">(Q104*0.2)+(S104*0.1)+(U104*0.3)</f>
        <v>4.5</v>
      </c>
      <c r="Y104" s="109">
        <v>10</v>
      </c>
      <c r="Z104" s="67">
        <f t="shared" ref="Z104:Z121" si="60">ROUND(Y104*0.25,2)</f>
        <v>2.5</v>
      </c>
      <c r="AA104" s="111">
        <v>10</v>
      </c>
      <c r="AB104" s="68">
        <f t="shared" ref="AB104:AB121" si="61">ROUND(AA104*0.15,2)</f>
        <v>1.5</v>
      </c>
      <c r="AC104" s="7"/>
      <c r="AD104" s="68"/>
      <c r="AE104" s="65">
        <f t="shared" ref="AE104:AE121" si="62">Y104+AA104</f>
        <v>20</v>
      </c>
      <c r="AF104" s="64">
        <f t="shared" ref="AF104:AF121" si="63">(Y104*0.25)+(AA104*0.15)</f>
        <v>4</v>
      </c>
      <c r="AG104" s="66">
        <f t="shared" ref="AG104:AG121" si="64">X104+AF104</f>
        <v>8.5</v>
      </c>
    </row>
    <row r="105" spans="1:33" ht="33.75" x14ac:dyDescent="0.2">
      <c r="A105" s="103"/>
      <c r="B105" s="102"/>
      <c r="C105" s="112" t="s">
        <v>435</v>
      </c>
      <c r="D105" s="131" t="s">
        <v>124</v>
      </c>
      <c r="E105" s="113" t="s">
        <v>436</v>
      </c>
      <c r="F105" s="113" t="s">
        <v>268</v>
      </c>
      <c r="G105" s="148" t="s">
        <v>572</v>
      </c>
      <c r="H105" s="28"/>
      <c r="I105" s="128">
        <v>15000</v>
      </c>
      <c r="J105" s="134">
        <f t="shared" si="52"/>
        <v>100</v>
      </c>
      <c r="K105" s="128">
        <v>7500</v>
      </c>
      <c r="L105" s="138">
        <f t="shared" si="53"/>
        <v>50</v>
      </c>
      <c r="M105" s="57" t="str">
        <f t="shared" si="54"/>
        <v/>
      </c>
      <c r="N105" s="143">
        <v>7500</v>
      </c>
      <c r="O105" s="138">
        <f t="shared" si="55"/>
        <v>50</v>
      </c>
      <c r="P105" s="108" t="s">
        <v>573</v>
      </c>
      <c r="Q105" s="109">
        <v>5</v>
      </c>
      <c r="R105" s="67">
        <f t="shared" si="56"/>
        <v>1</v>
      </c>
      <c r="S105" s="110">
        <v>0</v>
      </c>
      <c r="T105" s="68">
        <f t="shared" si="57"/>
        <v>0</v>
      </c>
      <c r="U105" s="110">
        <v>15</v>
      </c>
      <c r="V105" s="68">
        <f t="shared" si="58"/>
        <v>4.5</v>
      </c>
      <c r="W105" s="63"/>
      <c r="X105" s="64">
        <f t="shared" si="59"/>
        <v>5.5</v>
      </c>
      <c r="Y105" s="109">
        <v>5</v>
      </c>
      <c r="Z105" s="67">
        <f t="shared" si="60"/>
        <v>1.25</v>
      </c>
      <c r="AA105" s="111">
        <v>10</v>
      </c>
      <c r="AB105" s="68">
        <f t="shared" si="61"/>
        <v>1.5</v>
      </c>
      <c r="AC105" s="7"/>
      <c r="AD105" s="68"/>
      <c r="AE105" s="65">
        <f t="shared" si="62"/>
        <v>15</v>
      </c>
      <c r="AF105" s="64">
        <f t="shared" si="63"/>
        <v>2.75</v>
      </c>
      <c r="AG105" s="66">
        <f t="shared" si="64"/>
        <v>8.25</v>
      </c>
    </row>
    <row r="106" spans="1:33" ht="56.25" x14ac:dyDescent="0.2">
      <c r="A106" s="103"/>
      <c r="B106" s="102"/>
      <c r="C106" s="112" t="s">
        <v>162</v>
      </c>
      <c r="D106" s="131" t="s">
        <v>126</v>
      </c>
      <c r="E106" s="113" t="s">
        <v>244</v>
      </c>
      <c r="F106" s="113" t="s">
        <v>229</v>
      </c>
      <c r="G106" s="148" t="s">
        <v>590</v>
      </c>
      <c r="H106" s="28"/>
      <c r="I106" s="128">
        <v>11000</v>
      </c>
      <c r="J106" s="134">
        <f t="shared" si="52"/>
        <v>100</v>
      </c>
      <c r="K106" s="128">
        <v>7500</v>
      </c>
      <c r="L106" s="138">
        <f t="shared" si="53"/>
        <v>68.180000000000007</v>
      </c>
      <c r="M106" s="57" t="str">
        <f t="shared" si="54"/>
        <v/>
      </c>
      <c r="N106" s="143">
        <v>3500</v>
      </c>
      <c r="O106" s="138">
        <f t="shared" si="55"/>
        <v>31.82</v>
      </c>
      <c r="P106" s="108" t="s">
        <v>591</v>
      </c>
      <c r="Q106" s="109">
        <v>5</v>
      </c>
      <c r="R106" s="67">
        <f t="shared" si="56"/>
        <v>1</v>
      </c>
      <c r="S106" s="110">
        <v>0</v>
      </c>
      <c r="T106" s="68">
        <f t="shared" si="57"/>
        <v>0</v>
      </c>
      <c r="U106" s="110">
        <v>15</v>
      </c>
      <c r="V106" s="68">
        <f t="shared" si="58"/>
        <v>4.5</v>
      </c>
      <c r="W106" s="63"/>
      <c r="X106" s="64">
        <f t="shared" si="59"/>
        <v>5.5</v>
      </c>
      <c r="Y106" s="109">
        <v>5</v>
      </c>
      <c r="Z106" s="67">
        <f t="shared" si="60"/>
        <v>1.25</v>
      </c>
      <c r="AA106" s="111">
        <v>10</v>
      </c>
      <c r="AB106" s="68">
        <f t="shared" si="61"/>
        <v>1.5</v>
      </c>
      <c r="AC106" s="7"/>
      <c r="AD106" s="68"/>
      <c r="AE106" s="65">
        <f t="shared" si="62"/>
        <v>15</v>
      </c>
      <c r="AF106" s="64">
        <f t="shared" si="63"/>
        <v>2.75</v>
      </c>
      <c r="AG106" s="66">
        <f t="shared" si="64"/>
        <v>8.25</v>
      </c>
    </row>
    <row r="107" spans="1:33" ht="67.5" x14ac:dyDescent="0.2">
      <c r="A107" s="103"/>
      <c r="B107" s="102"/>
      <c r="C107" s="112" t="s">
        <v>197</v>
      </c>
      <c r="D107" s="131" t="s">
        <v>673</v>
      </c>
      <c r="E107" s="113" t="s">
        <v>272</v>
      </c>
      <c r="F107" s="113" t="s">
        <v>273</v>
      </c>
      <c r="G107" s="148" t="s">
        <v>604</v>
      </c>
      <c r="H107" s="28"/>
      <c r="I107" s="128">
        <v>220000</v>
      </c>
      <c r="J107" s="134">
        <f t="shared" si="52"/>
        <v>100</v>
      </c>
      <c r="K107" s="128">
        <v>40000</v>
      </c>
      <c r="L107" s="138">
        <f t="shared" si="53"/>
        <v>18.18</v>
      </c>
      <c r="M107" s="57" t="str">
        <f t="shared" si="54"/>
        <v/>
      </c>
      <c r="N107" s="143">
        <v>180000</v>
      </c>
      <c r="O107" s="138">
        <f t="shared" si="55"/>
        <v>81.819999999999993</v>
      </c>
      <c r="P107" s="108" t="s">
        <v>603</v>
      </c>
      <c r="Q107" s="109">
        <v>0</v>
      </c>
      <c r="R107" s="67">
        <f t="shared" si="56"/>
        <v>0</v>
      </c>
      <c r="S107" s="110">
        <v>15</v>
      </c>
      <c r="T107" s="68">
        <f t="shared" si="57"/>
        <v>1.5</v>
      </c>
      <c r="U107" s="110">
        <v>5</v>
      </c>
      <c r="V107" s="68">
        <f t="shared" si="58"/>
        <v>1.5</v>
      </c>
      <c r="W107" s="63"/>
      <c r="X107" s="64">
        <f t="shared" si="59"/>
        <v>3</v>
      </c>
      <c r="Y107" s="109">
        <v>15</v>
      </c>
      <c r="Z107" s="67">
        <f t="shared" si="60"/>
        <v>3.75</v>
      </c>
      <c r="AA107" s="111">
        <v>10</v>
      </c>
      <c r="AB107" s="68">
        <f t="shared" si="61"/>
        <v>1.5</v>
      </c>
      <c r="AC107" s="7"/>
      <c r="AD107" s="68"/>
      <c r="AE107" s="65">
        <f t="shared" si="62"/>
        <v>25</v>
      </c>
      <c r="AF107" s="64">
        <f t="shared" si="63"/>
        <v>5.25</v>
      </c>
      <c r="AG107" s="66">
        <f t="shared" si="64"/>
        <v>8.25</v>
      </c>
    </row>
    <row r="108" spans="1:33" ht="45" x14ac:dyDescent="0.2">
      <c r="A108" s="103"/>
      <c r="B108" s="102"/>
      <c r="C108" s="112" t="s">
        <v>308</v>
      </c>
      <c r="D108" s="131" t="s">
        <v>180</v>
      </c>
      <c r="E108" s="113" t="s">
        <v>447</v>
      </c>
      <c r="F108" s="113" t="s">
        <v>225</v>
      </c>
      <c r="G108" s="148" t="s">
        <v>635</v>
      </c>
      <c r="H108" s="28"/>
      <c r="I108" s="128">
        <v>20500</v>
      </c>
      <c r="J108" s="134">
        <f t="shared" si="52"/>
        <v>100</v>
      </c>
      <c r="K108" s="128">
        <v>10000</v>
      </c>
      <c r="L108" s="138">
        <f t="shared" si="53"/>
        <v>48.78</v>
      </c>
      <c r="M108" s="57" t="str">
        <f t="shared" si="54"/>
        <v/>
      </c>
      <c r="N108" s="143">
        <v>10500</v>
      </c>
      <c r="O108" s="138">
        <f t="shared" si="55"/>
        <v>51.22</v>
      </c>
      <c r="P108" s="108" t="s">
        <v>292</v>
      </c>
      <c r="Q108" s="109">
        <v>5</v>
      </c>
      <c r="R108" s="67">
        <f t="shared" si="56"/>
        <v>1</v>
      </c>
      <c r="S108" s="110">
        <v>7</v>
      </c>
      <c r="T108" s="68">
        <f t="shared" si="57"/>
        <v>0.7</v>
      </c>
      <c r="U108" s="110">
        <v>5</v>
      </c>
      <c r="V108" s="68">
        <f t="shared" si="58"/>
        <v>1.5</v>
      </c>
      <c r="W108" s="63"/>
      <c r="X108" s="64">
        <f t="shared" si="59"/>
        <v>3.2</v>
      </c>
      <c r="Y108" s="109">
        <v>10</v>
      </c>
      <c r="Z108" s="67">
        <f t="shared" si="60"/>
        <v>2.5</v>
      </c>
      <c r="AA108" s="111">
        <v>15</v>
      </c>
      <c r="AB108" s="68">
        <f t="shared" si="61"/>
        <v>2.25</v>
      </c>
      <c r="AC108" s="7"/>
      <c r="AD108" s="68"/>
      <c r="AE108" s="65">
        <f t="shared" si="62"/>
        <v>25</v>
      </c>
      <c r="AF108" s="64">
        <f t="shared" si="63"/>
        <v>4.75</v>
      </c>
      <c r="AG108" s="66">
        <f t="shared" si="64"/>
        <v>7.95</v>
      </c>
    </row>
    <row r="109" spans="1:33" ht="69.95" customHeight="1" x14ac:dyDescent="0.2">
      <c r="A109" s="103" t="s">
        <v>560</v>
      </c>
      <c r="B109" s="102"/>
      <c r="C109" s="112" t="s">
        <v>161</v>
      </c>
      <c r="D109" s="131" t="s">
        <v>125</v>
      </c>
      <c r="E109" s="113" t="s">
        <v>246</v>
      </c>
      <c r="F109" s="113" t="s">
        <v>232</v>
      </c>
      <c r="G109" s="148" t="s">
        <v>582</v>
      </c>
      <c r="H109" s="28"/>
      <c r="I109" s="128">
        <v>16000</v>
      </c>
      <c r="J109" s="134">
        <f t="shared" si="52"/>
        <v>100</v>
      </c>
      <c r="K109" s="128">
        <v>10000</v>
      </c>
      <c r="L109" s="138">
        <f t="shared" si="53"/>
        <v>62.5</v>
      </c>
      <c r="M109" s="57" t="str">
        <f t="shared" si="54"/>
        <v/>
      </c>
      <c r="N109" s="143">
        <v>6000</v>
      </c>
      <c r="O109" s="138">
        <f t="shared" si="55"/>
        <v>37.5</v>
      </c>
      <c r="P109" s="108" t="s">
        <v>682</v>
      </c>
      <c r="Q109" s="109">
        <v>0</v>
      </c>
      <c r="R109" s="67">
        <f t="shared" si="56"/>
        <v>0</v>
      </c>
      <c r="S109" s="110">
        <v>0</v>
      </c>
      <c r="T109" s="68">
        <f t="shared" si="57"/>
        <v>0</v>
      </c>
      <c r="U109" s="110">
        <v>15</v>
      </c>
      <c r="V109" s="68">
        <f t="shared" si="58"/>
        <v>4.5</v>
      </c>
      <c r="W109" s="63"/>
      <c r="X109" s="64">
        <f t="shared" si="59"/>
        <v>4.5</v>
      </c>
      <c r="Y109" s="109">
        <v>10</v>
      </c>
      <c r="Z109" s="67">
        <f t="shared" si="60"/>
        <v>2.5</v>
      </c>
      <c r="AA109" s="111">
        <v>5</v>
      </c>
      <c r="AB109" s="68">
        <f t="shared" si="61"/>
        <v>0.75</v>
      </c>
      <c r="AC109" s="7"/>
      <c r="AD109" s="68"/>
      <c r="AE109" s="65">
        <f t="shared" si="62"/>
        <v>15</v>
      </c>
      <c r="AF109" s="64">
        <f t="shared" si="63"/>
        <v>3.25</v>
      </c>
      <c r="AG109" s="66">
        <f t="shared" si="64"/>
        <v>7.75</v>
      </c>
    </row>
    <row r="110" spans="1:33" ht="43.5" customHeight="1" x14ac:dyDescent="0.2">
      <c r="A110" s="103"/>
      <c r="B110" s="102"/>
      <c r="C110" s="112" t="s">
        <v>329</v>
      </c>
      <c r="D110" s="131" t="s">
        <v>185</v>
      </c>
      <c r="E110" s="113" t="s">
        <v>331</v>
      </c>
      <c r="F110" s="113" t="s">
        <v>237</v>
      </c>
      <c r="G110" s="148" t="s">
        <v>567</v>
      </c>
      <c r="H110" s="28"/>
      <c r="I110" s="128">
        <v>10714</v>
      </c>
      <c r="J110" s="134">
        <f t="shared" si="52"/>
        <v>100</v>
      </c>
      <c r="K110" s="128">
        <v>7500</v>
      </c>
      <c r="L110" s="138">
        <f t="shared" si="53"/>
        <v>70</v>
      </c>
      <c r="M110" s="57" t="str">
        <f t="shared" si="54"/>
        <v/>
      </c>
      <c r="N110" s="143">
        <v>3214</v>
      </c>
      <c r="O110" s="138">
        <f t="shared" si="55"/>
        <v>30</v>
      </c>
      <c r="P110" s="108" t="s">
        <v>568</v>
      </c>
      <c r="Q110" s="109">
        <v>5</v>
      </c>
      <c r="R110" s="67">
        <f t="shared" si="56"/>
        <v>1</v>
      </c>
      <c r="S110" s="110">
        <v>0</v>
      </c>
      <c r="T110" s="68">
        <f t="shared" si="57"/>
        <v>0</v>
      </c>
      <c r="U110" s="110">
        <v>15</v>
      </c>
      <c r="V110" s="68">
        <f t="shared" si="58"/>
        <v>4.5</v>
      </c>
      <c r="W110" s="63"/>
      <c r="X110" s="64">
        <f t="shared" si="59"/>
        <v>5.5</v>
      </c>
      <c r="Y110" s="109">
        <v>5</v>
      </c>
      <c r="Z110" s="67">
        <f t="shared" si="60"/>
        <v>1.25</v>
      </c>
      <c r="AA110" s="111">
        <v>5</v>
      </c>
      <c r="AB110" s="68">
        <f t="shared" si="61"/>
        <v>0.75</v>
      </c>
      <c r="AC110" s="7"/>
      <c r="AD110" s="68"/>
      <c r="AE110" s="65">
        <f t="shared" si="62"/>
        <v>10</v>
      </c>
      <c r="AF110" s="64">
        <f t="shared" si="63"/>
        <v>2</v>
      </c>
      <c r="AG110" s="66">
        <f t="shared" si="64"/>
        <v>7.5</v>
      </c>
    </row>
    <row r="111" spans="1:33" ht="42.95" customHeight="1" x14ac:dyDescent="0.2">
      <c r="A111" s="103"/>
      <c r="B111" s="102"/>
      <c r="C111" s="112" t="s">
        <v>472</v>
      </c>
      <c r="D111" s="131" t="s">
        <v>172</v>
      </c>
      <c r="E111" s="113" t="s">
        <v>475</v>
      </c>
      <c r="F111" s="113" t="s">
        <v>224</v>
      </c>
      <c r="G111" s="148" t="s">
        <v>285</v>
      </c>
      <c r="H111" s="28"/>
      <c r="I111" s="128">
        <v>8000</v>
      </c>
      <c r="J111" s="134">
        <f t="shared" si="52"/>
        <v>100</v>
      </c>
      <c r="K111" s="128">
        <v>5600</v>
      </c>
      <c r="L111" s="138">
        <f t="shared" si="53"/>
        <v>70</v>
      </c>
      <c r="M111" s="57" t="str">
        <f t="shared" si="54"/>
        <v/>
      </c>
      <c r="N111" s="143">
        <v>2400</v>
      </c>
      <c r="O111" s="138">
        <f t="shared" si="55"/>
        <v>30</v>
      </c>
      <c r="P111" s="108" t="s">
        <v>595</v>
      </c>
      <c r="Q111" s="109">
        <v>0</v>
      </c>
      <c r="R111" s="67">
        <f t="shared" si="56"/>
        <v>0</v>
      </c>
      <c r="S111" s="110">
        <v>0</v>
      </c>
      <c r="T111" s="68">
        <f t="shared" si="57"/>
        <v>0</v>
      </c>
      <c r="U111" s="110">
        <v>5</v>
      </c>
      <c r="V111" s="68">
        <f t="shared" si="58"/>
        <v>1.5</v>
      </c>
      <c r="W111" s="63"/>
      <c r="X111" s="64">
        <f t="shared" si="59"/>
        <v>1.5</v>
      </c>
      <c r="Y111" s="109">
        <v>15</v>
      </c>
      <c r="Z111" s="67">
        <f t="shared" si="60"/>
        <v>3.75</v>
      </c>
      <c r="AA111" s="111">
        <v>15</v>
      </c>
      <c r="AB111" s="68">
        <f t="shared" si="61"/>
        <v>2.25</v>
      </c>
      <c r="AC111" s="7"/>
      <c r="AD111" s="68"/>
      <c r="AE111" s="65">
        <f t="shared" si="62"/>
        <v>30</v>
      </c>
      <c r="AF111" s="64">
        <f t="shared" si="63"/>
        <v>6</v>
      </c>
      <c r="AG111" s="66">
        <f t="shared" si="64"/>
        <v>7.5</v>
      </c>
    </row>
    <row r="112" spans="1:33" ht="45" x14ac:dyDescent="0.2">
      <c r="A112" s="103"/>
      <c r="B112" s="102"/>
      <c r="C112" s="112" t="s">
        <v>308</v>
      </c>
      <c r="D112" s="131" t="s">
        <v>180</v>
      </c>
      <c r="E112" s="113" t="s">
        <v>446</v>
      </c>
      <c r="F112" s="113" t="s">
        <v>237</v>
      </c>
      <c r="G112" s="148" t="s">
        <v>635</v>
      </c>
      <c r="H112" s="28"/>
      <c r="I112" s="128">
        <v>25264</v>
      </c>
      <c r="J112" s="134">
        <f t="shared" si="52"/>
        <v>100</v>
      </c>
      <c r="K112" s="128">
        <v>7500</v>
      </c>
      <c r="L112" s="138">
        <f t="shared" si="53"/>
        <v>29.69</v>
      </c>
      <c r="M112" s="57" t="str">
        <f t="shared" si="54"/>
        <v/>
      </c>
      <c r="N112" s="143">
        <v>17764</v>
      </c>
      <c r="O112" s="138">
        <f t="shared" si="55"/>
        <v>70.31</v>
      </c>
      <c r="P112" s="108" t="s">
        <v>637</v>
      </c>
      <c r="Q112" s="109">
        <v>5</v>
      </c>
      <c r="R112" s="67">
        <f t="shared" si="56"/>
        <v>1</v>
      </c>
      <c r="S112" s="110">
        <v>15</v>
      </c>
      <c r="T112" s="68">
        <f t="shared" si="57"/>
        <v>1.5</v>
      </c>
      <c r="U112" s="110">
        <v>5</v>
      </c>
      <c r="V112" s="68">
        <f t="shared" si="58"/>
        <v>1.5</v>
      </c>
      <c r="W112" s="63"/>
      <c r="X112" s="64">
        <f t="shared" si="59"/>
        <v>4</v>
      </c>
      <c r="Y112" s="109">
        <v>5</v>
      </c>
      <c r="Z112" s="67">
        <f t="shared" si="60"/>
        <v>1.25</v>
      </c>
      <c r="AA112" s="111">
        <v>15</v>
      </c>
      <c r="AB112" s="68">
        <f t="shared" si="61"/>
        <v>2.25</v>
      </c>
      <c r="AC112" s="7"/>
      <c r="AD112" s="68"/>
      <c r="AE112" s="65">
        <f t="shared" si="62"/>
        <v>20</v>
      </c>
      <c r="AF112" s="64">
        <f t="shared" si="63"/>
        <v>3.5</v>
      </c>
      <c r="AG112" s="66">
        <f t="shared" si="64"/>
        <v>7.5</v>
      </c>
    </row>
    <row r="113" spans="1:33" s="22" customFormat="1" ht="41.45" customHeight="1" x14ac:dyDescent="0.2">
      <c r="A113" s="103"/>
      <c r="B113" s="102"/>
      <c r="C113" s="112" t="s">
        <v>142</v>
      </c>
      <c r="D113" s="131" t="s">
        <v>143</v>
      </c>
      <c r="E113" s="113" t="s">
        <v>232</v>
      </c>
      <c r="F113" s="113" t="s">
        <v>232</v>
      </c>
      <c r="G113" s="148" t="s">
        <v>556</v>
      </c>
      <c r="H113" s="28"/>
      <c r="I113" s="128">
        <v>12485</v>
      </c>
      <c r="J113" s="134">
        <f t="shared" si="52"/>
        <v>100</v>
      </c>
      <c r="K113" s="128">
        <v>6000</v>
      </c>
      <c r="L113" s="138">
        <f t="shared" si="53"/>
        <v>48.06</v>
      </c>
      <c r="M113" s="57" t="str">
        <f t="shared" si="54"/>
        <v/>
      </c>
      <c r="N113" s="143">
        <v>6485</v>
      </c>
      <c r="O113" s="138">
        <f t="shared" si="55"/>
        <v>51.94</v>
      </c>
      <c r="P113" s="108" t="s">
        <v>292</v>
      </c>
      <c r="Q113" s="109">
        <v>0</v>
      </c>
      <c r="R113" s="67">
        <f t="shared" si="56"/>
        <v>0</v>
      </c>
      <c r="S113" s="110">
        <v>7</v>
      </c>
      <c r="T113" s="68">
        <f t="shared" si="57"/>
        <v>0.7</v>
      </c>
      <c r="U113" s="110">
        <v>5</v>
      </c>
      <c r="V113" s="68">
        <f t="shared" si="58"/>
        <v>1.5</v>
      </c>
      <c r="W113" s="63"/>
      <c r="X113" s="64">
        <f t="shared" si="59"/>
        <v>2.2000000000000002</v>
      </c>
      <c r="Y113" s="109">
        <v>10</v>
      </c>
      <c r="Z113" s="67">
        <f t="shared" si="60"/>
        <v>2.5</v>
      </c>
      <c r="AA113" s="111">
        <v>15</v>
      </c>
      <c r="AB113" s="68">
        <f t="shared" si="61"/>
        <v>2.25</v>
      </c>
      <c r="AC113" s="7"/>
      <c r="AD113" s="68"/>
      <c r="AE113" s="65">
        <f t="shared" si="62"/>
        <v>25</v>
      </c>
      <c r="AF113" s="64">
        <f t="shared" si="63"/>
        <v>4.75</v>
      </c>
      <c r="AG113" s="66">
        <f t="shared" si="64"/>
        <v>6.95</v>
      </c>
    </row>
    <row r="114" spans="1:33" s="22" customFormat="1" ht="56.25" x14ac:dyDescent="0.2">
      <c r="A114" s="103"/>
      <c r="B114" s="102"/>
      <c r="C114" s="112" t="s">
        <v>294</v>
      </c>
      <c r="D114" s="131" t="s">
        <v>295</v>
      </c>
      <c r="E114" s="113" t="s">
        <v>296</v>
      </c>
      <c r="F114" s="113" t="s">
        <v>226</v>
      </c>
      <c r="G114" s="148" t="s">
        <v>605</v>
      </c>
      <c r="H114" s="28"/>
      <c r="I114" s="128">
        <v>15000</v>
      </c>
      <c r="J114" s="134">
        <f t="shared" si="52"/>
        <v>100</v>
      </c>
      <c r="K114" s="128">
        <v>7500</v>
      </c>
      <c r="L114" s="138">
        <f t="shared" si="53"/>
        <v>50</v>
      </c>
      <c r="M114" s="57" t="str">
        <f t="shared" si="54"/>
        <v/>
      </c>
      <c r="N114" s="143">
        <v>7500</v>
      </c>
      <c r="O114" s="138">
        <f t="shared" si="55"/>
        <v>50</v>
      </c>
      <c r="P114" s="108" t="s">
        <v>292</v>
      </c>
      <c r="Q114" s="109">
        <v>5</v>
      </c>
      <c r="R114" s="67">
        <f t="shared" si="56"/>
        <v>1</v>
      </c>
      <c r="S114" s="110">
        <v>7</v>
      </c>
      <c r="T114" s="68">
        <f t="shared" si="57"/>
        <v>0.7</v>
      </c>
      <c r="U114" s="110">
        <v>5</v>
      </c>
      <c r="V114" s="68">
        <f t="shared" si="58"/>
        <v>1.5</v>
      </c>
      <c r="W114" s="63"/>
      <c r="X114" s="64">
        <f t="shared" si="59"/>
        <v>3.2</v>
      </c>
      <c r="Y114" s="109">
        <v>5</v>
      </c>
      <c r="Z114" s="67">
        <f t="shared" si="60"/>
        <v>1.25</v>
      </c>
      <c r="AA114" s="111">
        <v>15</v>
      </c>
      <c r="AB114" s="68">
        <f t="shared" si="61"/>
        <v>2.25</v>
      </c>
      <c r="AC114" s="7"/>
      <c r="AD114" s="68"/>
      <c r="AE114" s="65">
        <f t="shared" si="62"/>
        <v>20</v>
      </c>
      <c r="AF114" s="64">
        <f t="shared" si="63"/>
        <v>3.5</v>
      </c>
      <c r="AG114" s="66">
        <f t="shared" si="64"/>
        <v>6.7</v>
      </c>
    </row>
    <row r="115" spans="1:33" ht="33.75" x14ac:dyDescent="0.2">
      <c r="A115" s="103"/>
      <c r="B115" s="102"/>
      <c r="C115" s="112" t="s">
        <v>193</v>
      </c>
      <c r="D115" s="131" t="s">
        <v>194</v>
      </c>
      <c r="E115" s="113" t="s">
        <v>269</v>
      </c>
      <c r="F115" s="113" t="s">
        <v>237</v>
      </c>
      <c r="G115" s="148" t="s">
        <v>301</v>
      </c>
      <c r="H115" s="28"/>
      <c r="I115" s="128">
        <v>15450</v>
      </c>
      <c r="J115" s="134">
        <f t="shared" si="52"/>
        <v>100</v>
      </c>
      <c r="K115" s="128">
        <v>7500</v>
      </c>
      <c r="L115" s="138">
        <f t="shared" si="53"/>
        <v>48.54</v>
      </c>
      <c r="M115" s="57" t="str">
        <f t="shared" si="54"/>
        <v/>
      </c>
      <c r="N115" s="143">
        <v>7950</v>
      </c>
      <c r="O115" s="138">
        <f t="shared" si="55"/>
        <v>51.46</v>
      </c>
      <c r="P115" s="108" t="s">
        <v>595</v>
      </c>
      <c r="Q115" s="109">
        <v>5</v>
      </c>
      <c r="R115" s="67">
        <f t="shared" si="56"/>
        <v>1</v>
      </c>
      <c r="S115" s="110">
        <v>7</v>
      </c>
      <c r="T115" s="68">
        <f t="shared" si="57"/>
        <v>0.7</v>
      </c>
      <c r="U115" s="110">
        <v>5</v>
      </c>
      <c r="V115" s="68">
        <f t="shared" si="58"/>
        <v>1.5</v>
      </c>
      <c r="W115" s="63"/>
      <c r="X115" s="64">
        <f t="shared" si="59"/>
        <v>3.2</v>
      </c>
      <c r="Y115" s="109">
        <v>5</v>
      </c>
      <c r="Z115" s="67">
        <f t="shared" si="60"/>
        <v>1.25</v>
      </c>
      <c r="AA115" s="111">
        <v>15</v>
      </c>
      <c r="AB115" s="68">
        <f t="shared" si="61"/>
        <v>2.25</v>
      </c>
      <c r="AC115" s="7"/>
      <c r="AD115" s="68"/>
      <c r="AE115" s="65">
        <f t="shared" si="62"/>
        <v>20</v>
      </c>
      <c r="AF115" s="64">
        <f t="shared" si="63"/>
        <v>3.5</v>
      </c>
      <c r="AG115" s="66">
        <f t="shared" si="64"/>
        <v>6.7</v>
      </c>
    </row>
    <row r="116" spans="1:33" ht="33.75" x14ac:dyDescent="0.2">
      <c r="A116" s="103"/>
      <c r="B116" s="102"/>
      <c r="C116" s="112" t="s">
        <v>193</v>
      </c>
      <c r="D116" s="131" t="s">
        <v>194</v>
      </c>
      <c r="E116" s="113" t="s">
        <v>270</v>
      </c>
      <c r="F116" s="113" t="s">
        <v>237</v>
      </c>
      <c r="G116" s="148" t="s">
        <v>302</v>
      </c>
      <c r="H116" s="28"/>
      <c r="I116" s="128">
        <v>16150</v>
      </c>
      <c r="J116" s="134">
        <f t="shared" si="52"/>
        <v>100</v>
      </c>
      <c r="K116" s="128">
        <v>7500</v>
      </c>
      <c r="L116" s="138">
        <f t="shared" si="53"/>
        <v>46.44</v>
      </c>
      <c r="M116" s="57" t="str">
        <f t="shared" si="54"/>
        <v/>
      </c>
      <c r="N116" s="143">
        <v>8650</v>
      </c>
      <c r="O116" s="138">
        <f t="shared" si="55"/>
        <v>53.56</v>
      </c>
      <c r="P116" s="108" t="s">
        <v>595</v>
      </c>
      <c r="Q116" s="109">
        <v>5</v>
      </c>
      <c r="R116" s="67">
        <f t="shared" si="56"/>
        <v>1</v>
      </c>
      <c r="S116" s="110">
        <v>7</v>
      </c>
      <c r="T116" s="68">
        <f t="shared" si="57"/>
        <v>0.7</v>
      </c>
      <c r="U116" s="110">
        <v>5</v>
      </c>
      <c r="V116" s="68">
        <f t="shared" si="58"/>
        <v>1.5</v>
      </c>
      <c r="W116" s="63"/>
      <c r="X116" s="64">
        <f t="shared" si="59"/>
        <v>3.2</v>
      </c>
      <c r="Y116" s="109">
        <v>5</v>
      </c>
      <c r="Z116" s="67">
        <f t="shared" si="60"/>
        <v>1.25</v>
      </c>
      <c r="AA116" s="111">
        <v>15</v>
      </c>
      <c r="AB116" s="68">
        <f t="shared" si="61"/>
        <v>2.25</v>
      </c>
      <c r="AC116" s="7"/>
      <c r="AD116" s="68"/>
      <c r="AE116" s="65">
        <f t="shared" si="62"/>
        <v>20</v>
      </c>
      <c r="AF116" s="64">
        <f t="shared" si="63"/>
        <v>3.5</v>
      </c>
      <c r="AG116" s="66">
        <f t="shared" si="64"/>
        <v>6.7</v>
      </c>
    </row>
    <row r="117" spans="1:33" ht="33.75" x14ac:dyDescent="0.2">
      <c r="A117" s="103"/>
      <c r="B117" s="102"/>
      <c r="C117" s="112" t="s">
        <v>399</v>
      </c>
      <c r="D117" s="131" t="s">
        <v>100</v>
      </c>
      <c r="E117" s="113" t="s">
        <v>297</v>
      </c>
      <c r="F117" s="113" t="s">
        <v>237</v>
      </c>
      <c r="G117" s="148" t="s">
        <v>555</v>
      </c>
      <c r="H117" s="28"/>
      <c r="I117" s="128">
        <v>15000</v>
      </c>
      <c r="J117" s="134">
        <f t="shared" si="52"/>
        <v>100</v>
      </c>
      <c r="K117" s="128">
        <v>7500</v>
      </c>
      <c r="L117" s="138">
        <f t="shared" si="53"/>
        <v>50</v>
      </c>
      <c r="M117" s="57" t="str">
        <f t="shared" si="54"/>
        <v/>
      </c>
      <c r="N117" s="143">
        <v>7500</v>
      </c>
      <c r="O117" s="138">
        <f t="shared" si="55"/>
        <v>50</v>
      </c>
      <c r="P117" s="108" t="s">
        <v>631</v>
      </c>
      <c r="Q117" s="109">
        <v>5</v>
      </c>
      <c r="R117" s="67">
        <f t="shared" si="56"/>
        <v>1</v>
      </c>
      <c r="S117" s="110">
        <v>7</v>
      </c>
      <c r="T117" s="68">
        <f t="shared" si="57"/>
        <v>0.7</v>
      </c>
      <c r="U117" s="110">
        <v>5</v>
      </c>
      <c r="V117" s="68">
        <f t="shared" si="58"/>
        <v>1.5</v>
      </c>
      <c r="W117" s="63"/>
      <c r="X117" s="64">
        <f t="shared" si="59"/>
        <v>3.2</v>
      </c>
      <c r="Y117" s="109">
        <v>5</v>
      </c>
      <c r="Z117" s="67">
        <f t="shared" si="60"/>
        <v>1.25</v>
      </c>
      <c r="AA117" s="111">
        <v>15</v>
      </c>
      <c r="AB117" s="68">
        <f t="shared" si="61"/>
        <v>2.25</v>
      </c>
      <c r="AC117" s="7"/>
      <c r="AD117" s="68"/>
      <c r="AE117" s="65">
        <f t="shared" si="62"/>
        <v>20</v>
      </c>
      <c r="AF117" s="64">
        <f t="shared" si="63"/>
        <v>3.5</v>
      </c>
      <c r="AG117" s="66">
        <f t="shared" si="64"/>
        <v>6.7</v>
      </c>
    </row>
    <row r="118" spans="1:33" ht="67.5" x14ac:dyDescent="0.2">
      <c r="A118" s="103"/>
      <c r="B118" s="102"/>
      <c r="C118" s="112" t="s">
        <v>472</v>
      </c>
      <c r="D118" s="131" t="s">
        <v>172</v>
      </c>
      <c r="E118" s="113" t="s">
        <v>473</v>
      </c>
      <c r="F118" s="113" t="s">
        <v>474</v>
      </c>
      <c r="G118" s="148" t="s">
        <v>669</v>
      </c>
      <c r="H118" s="28"/>
      <c r="I118" s="128">
        <v>14300</v>
      </c>
      <c r="J118" s="134">
        <f t="shared" si="52"/>
        <v>100</v>
      </c>
      <c r="K118" s="128">
        <v>10000</v>
      </c>
      <c r="L118" s="138">
        <f t="shared" si="53"/>
        <v>69.930000000000007</v>
      </c>
      <c r="M118" s="57" t="str">
        <f t="shared" si="54"/>
        <v/>
      </c>
      <c r="N118" s="143">
        <v>4300</v>
      </c>
      <c r="O118" s="138">
        <f t="shared" si="55"/>
        <v>30.07</v>
      </c>
      <c r="P118" s="108" t="s">
        <v>655</v>
      </c>
      <c r="Q118" s="109">
        <v>0</v>
      </c>
      <c r="R118" s="67">
        <f t="shared" si="56"/>
        <v>0</v>
      </c>
      <c r="S118" s="110">
        <v>0</v>
      </c>
      <c r="T118" s="68">
        <f t="shared" si="57"/>
        <v>0</v>
      </c>
      <c r="U118" s="110">
        <v>5</v>
      </c>
      <c r="V118" s="68">
        <f t="shared" si="58"/>
        <v>1.5</v>
      </c>
      <c r="W118" s="63"/>
      <c r="X118" s="64">
        <f t="shared" si="59"/>
        <v>1.5</v>
      </c>
      <c r="Y118" s="109">
        <v>10</v>
      </c>
      <c r="Z118" s="67">
        <f t="shared" si="60"/>
        <v>2.5</v>
      </c>
      <c r="AA118" s="111">
        <v>15</v>
      </c>
      <c r="AB118" s="68">
        <f t="shared" si="61"/>
        <v>2.25</v>
      </c>
      <c r="AC118" s="7"/>
      <c r="AD118" s="68"/>
      <c r="AE118" s="65">
        <f t="shared" si="62"/>
        <v>25</v>
      </c>
      <c r="AF118" s="64">
        <f t="shared" si="63"/>
        <v>4.75</v>
      </c>
      <c r="AG118" s="66">
        <f t="shared" si="64"/>
        <v>6.25</v>
      </c>
    </row>
    <row r="119" spans="1:33" ht="67.5" x14ac:dyDescent="0.2">
      <c r="A119" s="103"/>
      <c r="B119" s="102"/>
      <c r="C119" s="112" t="s">
        <v>279</v>
      </c>
      <c r="D119" s="131" t="s">
        <v>181</v>
      </c>
      <c r="E119" s="113" t="s">
        <v>480</v>
      </c>
      <c r="F119" s="113" t="s">
        <v>565</v>
      </c>
      <c r="G119" s="148" t="s">
        <v>641</v>
      </c>
      <c r="H119" s="28"/>
      <c r="I119" s="128">
        <v>11500</v>
      </c>
      <c r="J119" s="134">
        <f t="shared" si="52"/>
        <v>100</v>
      </c>
      <c r="K119" s="128">
        <v>7500</v>
      </c>
      <c r="L119" s="138">
        <f t="shared" si="53"/>
        <v>65.22</v>
      </c>
      <c r="M119" s="57" t="str">
        <f t="shared" si="54"/>
        <v/>
      </c>
      <c r="N119" s="143">
        <v>4000</v>
      </c>
      <c r="O119" s="138">
        <f t="shared" si="55"/>
        <v>34.78</v>
      </c>
      <c r="P119" s="108" t="s">
        <v>292</v>
      </c>
      <c r="Q119" s="109">
        <v>5</v>
      </c>
      <c r="R119" s="67">
        <f t="shared" si="56"/>
        <v>1</v>
      </c>
      <c r="S119" s="110">
        <v>0</v>
      </c>
      <c r="T119" s="68">
        <f t="shared" si="57"/>
        <v>0</v>
      </c>
      <c r="U119" s="110">
        <v>5</v>
      </c>
      <c r="V119" s="68">
        <f t="shared" si="58"/>
        <v>1.5</v>
      </c>
      <c r="W119" s="63"/>
      <c r="X119" s="64">
        <f t="shared" si="59"/>
        <v>2.5</v>
      </c>
      <c r="Y119" s="109">
        <v>5</v>
      </c>
      <c r="Z119" s="67">
        <f t="shared" si="60"/>
        <v>1.25</v>
      </c>
      <c r="AA119" s="111">
        <v>15</v>
      </c>
      <c r="AB119" s="68">
        <f t="shared" si="61"/>
        <v>2.25</v>
      </c>
      <c r="AC119" s="7"/>
      <c r="AD119" s="68"/>
      <c r="AE119" s="65">
        <f t="shared" si="62"/>
        <v>20</v>
      </c>
      <c r="AF119" s="64">
        <f t="shared" si="63"/>
        <v>3.5</v>
      </c>
      <c r="AG119" s="66">
        <f t="shared" si="64"/>
        <v>6</v>
      </c>
    </row>
    <row r="120" spans="1:33" ht="54.6" customHeight="1" x14ac:dyDescent="0.2">
      <c r="A120" s="103"/>
      <c r="B120" s="102"/>
      <c r="C120" s="112" t="s">
        <v>202</v>
      </c>
      <c r="D120" s="131" t="s">
        <v>199</v>
      </c>
      <c r="E120" s="113" t="s">
        <v>542</v>
      </c>
      <c r="F120" s="113" t="s">
        <v>225</v>
      </c>
      <c r="G120" s="148" t="s">
        <v>651</v>
      </c>
      <c r="H120" s="28"/>
      <c r="I120" s="128">
        <v>14500</v>
      </c>
      <c r="J120" s="134">
        <f t="shared" si="52"/>
        <v>100</v>
      </c>
      <c r="K120" s="128">
        <v>10000</v>
      </c>
      <c r="L120" s="138">
        <f t="shared" si="53"/>
        <v>68.97</v>
      </c>
      <c r="M120" s="57" t="str">
        <f t="shared" si="54"/>
        <v/>
      </c>
      <c r="N120" s="143">
        <v>4500</v>
      </c>
      <c r="O120" s="138">
        <f t="shared" si="55"/>
        <v>31.03</v>
      </c>
      <c r="P120" s="108" t="s">
        <v>292</v>
      </c>
      <c r="Q120" s="109">
        <v>5</v>
      </c>
      <c r="R120" s="67">
        <f t="shared" si="56"/>
        <v>1</v>
      </c>
      <c r="S120" s="110">
        <v>0</v>
      </c>
      <c r="T120" s="68">
        <f t="shared" si="57"/>
        <v>0</v>
      </c>
      <c r="U120" s="110">
        <v>0</v>
      </c>
      <c r="V120" s="68">
        <f t="shared" si="58"/>
        <v>0</v>
      </c>
      <c r="W120" s="63"/>
      <c r="X120" s="64">
        <f t="shared" si="59"/>
        <v>1</v>
      </c>
      <c r="Y120" s="109">
        <v>10</v>
      </c>
      <c r="Z120" s="67">
        <f t="shared" si="60"/>
        <v>2.5</v>
      </c>
      <c r="AA120" s="111">
        <v>15</v>
      </c>
      <c r="AB120" s="68">
        <f t="shared" si="61"/>
        <v>2.25</v>
      </c>
      <c r="AC120" s="7"/>
      <c r="AD120" s="68"/>
      <c r="AE120" s="65">
        <f t="shared" si="62"/>
        <v>25</v>
      </c>
      <c r="AF120" s="64">
        <f t="shared" si="63"/>
        <v>4.75</v>
      </c>
      <c r="AG120" s="66">
        <f t="shared" si="64"/>
        <v>5.75</v>
      </c>
    </row>
    <row r="121" spans="1:33" s="189" customFormat="1" ht="56.25" x14ac:dyDescent="0.2">
      <c r="A121" s="103"/>
      <c r="B121" s="102"/>
      <c r="C121" s="112" t="s">
        <v>454</v>
      </c>
      <c r="D121" s="131" t="s">
        <v>153</v>
      </c>
      <c r="E121" s="113" t="s">
        <v>235</v>
      </c>
      <c r="F121" s="113" t="s">
        <v>232</v>
      </c>
      <c r="G121" s="148" t="s">
        <v>599</v>
      </c>
      <c r="H121" s="28"/>
      <c r="I121" s="128">
        <v>14500</v>
      </c>
      <c r="J121" s="134">
        <f t="shared" si="52"/>
        <v>100</v>
      </c>
      <c r="K121" s="128">
        <v>10000</v>
      </c>
      <c r="L121" s="138">
        <f t="shared" si="53"/>
        <v>68.97</v>
      </c>
      <c r="M121" s="57" t="str">
        <f t="shared" si="54"/>
        <v/>
      </c>
      <c r="N121" s="142">
        <v>4500</v>
      </c>
      <c r="O121" s="138">
        <f t="shared" si="55"/>
        <v>31.03</v>
      </c>
      <c r="P121" s="31" t="s">
        <v>600</v>
      </c>
      <c r="Q121" s="20">
        <v>0</v>
      </c>
      <c r="R121" s="67">
        <f t="shared" si="56"/>
        <v>0</v>
      </c>
      <c r="S121" s="6">
        <v>0</v>
      </c>
      <c r="T121" s="68">
        <f t="shared" si="57"/>
        <v>0</v>
      </c>
      <c r="U121" s="6">
        <v>5</v>
      </c>
      <c r="V121" s="68">
        <f t="shared" si="58"/>
        <v>1.5</v>
      </c>
      <c r="W121" s="63"/>
      <c r="X121" s="64">
        <f t="shared" si="59"/>
        <v>1.5</v>
      </c>
      <c r="Y121" s="20">
        <v>10</v>
      </c>
      <c r="Z121" s="67">
        <f t="shared" si="60"/>
        <v>2.5</v>
      </c>
      <c r="AA121" s="7">
        <v>10</v>
      </c>
      <c r="AB121" s="68">
        <f t="shared" si="61"/>
        <v>1.5</v>
      </c>
      <c r="AC121" s="7"/>
      <c r="AD121" s="68"/>
      <c r="AE121" s="65">
        <f t="shared" si="62"/>
        <v>20</v>
      </c>
      <c r="AF121" s="64">
        <f t="shared" si="63"/>
        <v>4</v>
      </c>
      <c r="AG121" s="66">
        <f t="shared" si="64"/>
        <v>5.5</v>
      </c>
    </row>
    <row r="122" spans="1:33" x14ac:dyDescent="0.2">
      <c r="Q122" s="12"/>
      <c r="U122" s="12"/>
    </row>
    <row r="123" spans="1:33" x14ac:dyDescent="0.2">
      <c r="G123" s="222" t="s">
        <v>52</v>
      </c>
      <c r="H123" s="223"/>
      <c r="I123" s="223"/>
      <c r="K123" s="77">
        <f>SUM(K3:K100)</f>
        <v>1326092</v>
      </c>
      <c r="Q123" s="12"/>
      <c r="U123" s="12"/>
    </row>
    <row r="124" spans="1:33" x14ac:dyDescent="0.2">
      <c r="B124" s="1"/>
      <c r="C124" s="1"/>
      <c r="D124" s="15"/>
      <c r="E124" s="16"/>
      <c r="I124" s="70" t="s">
        <v>30</v>
      </c>
      <c r="K124" s="70">
        <v>1326094.01</v>
      </c>
      <c r="L124" s="139"/>
      <c r="M124" s="55"/>
      <c r="Q124" s="12"/>
      <c r="U124" s="12"/>
    </row>
    <row r="125" spans="1:33" x14ac:dyDescent="0.2">
      <c r="B125" s="1"/>
      <c r="C125" s="1"/>
      <c r="D125" s="15"/>
      <c r="E125" s="16"/>
      <c r="K125" s="32"/>
      <c r="L125" s="139"/>
      <c r="M125" s="55"/>
      <c r="Q125" s="12"/>
      <c r="U125" s="12"/>
    </row>
    <row r="126" spans="1:33" x14ac:dyDescent="0.2">
      <c r="B126" s="1"/>
      <c r="C126" s="1"/>
      <c r="D126" s="15"/>
      <c r="E126" s="16"/>
      <c r="I126" s="105" t="s">
        <v>310</v>
      </c>
      <c r="J126" s="136"/>
      <c r="K126" s="33">
        <v>2.0099999999999998</v>
      </c>
      <c r="L126" s="139"/>
      <c r="M126" s="55"/>
      <c r="Q126" s="12"/>
      <c r="U126" s="12"/>
    </row>
    <row r="127" spans="1:33" x14ac:dyDescent="0.2">
      <c r="B127" s="1"/>
      <c r="C127" s="1"/>
      <c r="D127" s="15"/>
      <c r="E127" s="16"/>
      <c r="I127" s="105"/>
      <c r="J127" s="136"/>
      <c r="K127" s="33"/>
      <c r="L127" s="139"/>
      <c r="M127" s="55"/>
      <c r="Q127" s="12"/>
      <c r="U127" s="12"/>
    </row>
    <row r="128" spans="1:33" ht="14.25" x14ac:dyDescent="0.2">
      <c r="A128" s="104" t="s">
        <v>305</v>
      </c>
      <c r="Q128" s="12"/>
      <c r="U128" s="12"/>
    </row>
    <row r="129" spans="1:21" x14ac:dyDescent="0.2">
      <c r="Q129" s="12"/>
      <c r="U129" s="12"/>
    </row>
    <row r="130" spans="1:21" x14ac:dyDescent="0.2">
      <c r="B130" s="1"/>
      <c r="C130" s="1"/>
      <c r="D130" s="15"/>
      <c r="E130" s="16"/>
      <c r="I130" s="105"/>
      <c r="J130" s="136"/>
      <c r="K130" s="33"/>
      <c r="L130" s="139"/>
      <c r="M130" s="55"/>
      <c r="Q130" s="12"/>
      <c r="U130" s="12"/>
    </row>
    <row r="131" spans="1:21" ht="14.25" x14ac:dyDescent="0.2">
      <c r="A131" s="104" t="s">
        <v>306</v>
      </c>
      <c r="Q131" s="12"/>
      <c r="U131" s="12"/>
    </row>
    <row r="132" spans="1:21" x14ac:dyDescent="0.2">
      <c r="Q132" s="12"/>
      <c r="U132" s="12"/>
    </row>
    <row r="133" spans="1:21" x14ac:dyDescent="0.2">
      <c r="Q133" s="12"/>
      <c r="U133" s="12"/>
    </row>
    <row r="134" spans="1:21" x14ac:dyDescent="0.2">
      <c r="Q134" s="12"/>
      <c r="U134" s="12"/>
    </row>
    <row r="135" spans="1:21" x14ac:dyDescent="0.2">
      <c r="Q135" s="12"/>
      <c r="U135" s="12"/>
    </row>
    <row r="136" spans="1:21" x14ac:dyDescent="0.2">
      <c r="Q136" s="12"/>
      <c r="U136" s="12"/>
    </row>
    <row r="137" spans="1:21" x14ac:dyDescent="0.2">
      <c r="Q137" s="12"/>
      <c r="U137" s="12"/>
    </row>
    <row r="138" spans="1:21" x14ac:dyDescent="0.2">
      <c r="Q138" s="12"/>
      <c r="U138" s="12"/>
    </row>
    <row r="139" spans="1:21" x14ac:dyDescent="0.2">
      <c r="Q139" s="12"/>
      <c r="U139" s="12"/>
    </row>
    <row r="140" spans="1:21" x14ac:dyDescent="0.2">
      <c r="Q140" s="12"/>
      <c r="U140" s="12"/>
    </row>
    <row r="141" spans="1:21" x14ac:dyDescent="0.2">
      <c r="Q141" s="12"/>
      <c r="U141" s="12"/>
    </row>
    <row r="142" spans="1:21" x14ac:dyDescent="0.2">
      <c r="Q142" s="12"/>
      <c r="U142" s="12"/>
    </row>
    <row r="143" spans="1:21" x14ac:dyDescent="0.2">
      <c r="Q143" s="12"/>
      <c r="U143" s="12"/>
    </row>
    <row r="144" spans="1:21" x14ac:dyDescent="0.2">
      <c r="Q144" s="12"/>
      <c r="U144" s="12"/>
    </row>
    <row r="145" spans="17:21" x14ac:dyDescent="0.2">
      <c r="Q145" s="12"/>
      <c r="U145" s="12"/>
    </row>
    <row r="146" spans="17:21" x14ac:dyDescent="0.2">
      <c r="Q146" s="12"/>
      <c r="U146" s="12"/>
    </row>
    <row r="147" spans="17:21" x14ac:dyDescent="0.2">
      <c r="Q147" s="12"/>
      <c r="U147" s="12"/>
    </row>
    <row r="148" spans="17:21" x14ac:dyDescent="0.2">
      <c r="Q148" s="12"/>
      <c r="U148" s="12"/>
    </row>
    <row r="149" spans="17:21" x14ac:dyDescent="0.2">
      <c r="Q149" s="12"/>
      <c r="U149" s="12"/>
    </row>
    <row r="150" spans="17:21" x14ac:dyDescent="0.2">
      <c r="Q150" s="12"/>
      <c r="U150" s="12"/>
    </row>
    <row r="151" spans="17:21" x14ac:dyDescent="0.2">
      <c r="Q151" s="12"/>
      <c r="U151" s="12"/>
    </row>
    <row r="152" spans="17:21" x14ac:dyDescent="0.2">
      <c r="Q152" s="12"/>
      <c r="U152" s="12"/>
    </row>
    <row r="153" spans="17:21" x14ac:dyDescent="0.2">
      <c r="Q153" s="12"/>
      <c r="U153" s="12"/>
    </row>
    <row r="154" spans="17:21" x14ac:dyDescent="0.2">
      <c r="Q154" s="12"/>
      <c r="U154" s="12"/>
    </row>
    <row r="155" spans="17:21" x14ac:dyDescent="0.2">
      <c r="Q155" s="12"/>
      <c r="U155" s="12"/>
    </row>
    <row r="156" spans="17:21" x14ac:dyDescent="0.2">
      <c r="Q156" s="12"/>
      <c r="U156" s="12"/>
    </row>
    <row r="157" spans="17:21" x14ac:dyDescent="0.2">
      <c r="Q157" s="12"/>
      <c r="U157" s="12"/>
    </row>
    <row r="158" spans="17:21" x14ac:dyDescent="0.2">
      <c r="Q158" s="12"/>
      <c r="U158" s="12"/>
    </row>
    <row r="159" spans="17:21" x14ac:dyDescent="0.2">
      <c r="Q159" s="12"/>
      <c r="U159" s="12"/>
    </row>
    <row r="160" spans="17:21" x14ac:dyDescent="0.2">
      <c r="Q160" s="12"/>
      <c r="U160" s="12"/>
    </row>
    <row r="161" spans="17:21" x14ac:dyDescent="0.2">
      <c r="Q161" s="12"/>
      <c r="U161" s="12"/>
    </row>
    <row r="162" spans="17:21" x14ac:dyDescent="0.2">
      <c r="Q162" s="12"/>
      <c r="U162" s="12"/>
    </row>
    <row r="163" spans="17:21" x14ac:dyDescent="0.2">
      <c r="Q163" s="12"/>
      <c r="U163" s="12"/>
    </row>
    <row r="164" spans="17:21" x14ac:dyDescent="0.2">
      <c r="Q164" s="12"/>
      <c r="U164" s="12"/>
    </row>
    <row r="165" spans="17:21" x14ac:dyDescent="0.2">
      <c r="Q165" s="12"/>
      <c r="U165" s="12"/>
    </row>
    <row r="166" spans="17:21" x14ac:dyDescent="0.2">
      <c r="Q166" s="12"/>
      <c r="U166" s="12"/>
    </row>
    <row r="167" spans="17:21" x14ac:dyDescent="0.2">
      <c r="Q167" s="12"/>
      <c r="U167" s="12"/>
    </row>
    <row r="168" spans="17:21" x14ac:dyDescent="0.2">
      <c r="Q168" s="12"/>
      <c r="U168" s="12"/>
    </row>
    <row r="169" spans="17:21" x14ac:dyDescent="0.2">
      <c r="Q169" s="12"/>
      <c r="U169" s="12"/>
    </row>
    <row r="170" spans="17:21" x14ac:dyDescent="0.2">
      <c r="Q170" s="12"/>
      <c r="U170" s="12"/>
    </row>
    <row r="171" spans="17:21" x14ac:dyDescent="0.2">
      <c r="Q171" s="12"/>
      <c r="U171" s="12"/>
    </row>
    <row r="172" spans="17:21" x14ac:dyDescent="0.2">
      <c r="Q172" s="12"/>
      <c r="U172" s="12"/>
    </row>
    <row r="173" spans="17:21" x14ac:dyDescent="0.2">
      <c r="Q173" s="12"/>
      <c r="U173" s="12"/>
    </row>
    <row r="174" spans="17:21" x14ac:dyDescent="0.2">
      <c r="Q174" s="12"/>
      <c r="U174" s="12"/>
    </row>
    <row r="175" spans="17:21" x14ac:dyDescent="0.2">
      <c r="Q175" s="12"/>
      <c r="U175" s="12"/>
    </row>
    <row r="176" spans="17:21" x14ac:dyDescent="0.2">
      <c r="Q176" s="12"/>
      <c r="U176" s="12"/>
    </row>
    <row r="177" spans="17:21" x14ac:dyDescent="0.2">
      <c r="Q177" s="12"/>
      <c r="U177" s="12"/>
    </row>
    <row r="178" spans="17:21" x14ac:dyDescent="0.2">
      <c r="Q178" s="12"/>
      <c r="U178" s="12"/>
    </row>
    <row r="179" spans="17:21" x14ac:dyDescent="0.2">
      <c r="Q179" s="12"/>
      <c r="U179" s="12"/>
    </row>
    <row r="180" spans="17:21" x14ac:dyDescent="0.2">
      <c r="Q180" s="12"/>
      <c r="U180" s="12"/>
    </row>
    <row r="181" spans="17:21" x14ac:dyDescent="0.2">
      <c r="Q181" s="12"/>
      <c r="U181" s="12"/>
    </row>
    <row r="182" spans="17:21" x14ac:dyDescent="0.2">
      <c r="Q182" s="12"/>
      <c r="U182" s="12"/>
    </row>
    <row r="183" spans="17:21" x14ac:dyDescent="0.2">
      <c r="Q183" s="12"/>
      <c r="U183" s="12"/>
    </row>
    <row r="184" spans="17:21" x14ac:dyDescent="0.2">
      <c r="Q184" s="12"/>
      <c r="U184" s="12"/>
    </row>
    <row r="185" spans="17:21" x14ac:dyDescent="0.2">
      <c r="Q185" s="12"/>
      <c r="U185" s="12"/>
    </row>
    <row r="186" spans="17:21" x14ac:dyDescent="0.2">
      <c r="Q186" s="12"/>
      <c r="U186" s="12"/>
    </row>
    <row r="187" spans="17:21" x14ac:dyDescent="0.2">
      <c r="Q187" s="12"/>
      <c r="U187" s="12"/>
    </row>
    <row r="188" spans="17:21" x14ac:dyDescent="0.2">
      <c r="Q188" s="12"/>
      <c r="U188" s="12"/>
    </row>
    <row r="189" spans="17:21" x14ac:dyDescent="0.2">
      <c r="Q189" s="12"/>
      <c r="U189" s="12"/>
    </row>
    <row r="190" spans="17:21" x14ac:dyDescent="0.2">
      <c r="Q190" s="12"/>
      <c r="U190" s="12"/>
    </row>
    <row r="191" spans="17:21" x14ac:dyDescent="0.2">
      <c r="Q191" s="12"/>
      <c r="U191" s="12"/>
    </row>
    <row r="192" spans="17:21" x14ac:dyDescent="0.2">
      <c r="Q192" s="12"/>
      <c r="U192" s="12"/>
    </row>
    <row r="193" spans="17:21" x14ac:dyDescent="0.2">
      <c r="Q193" s="12"/>
      <c r="U193" s="12"/>
    </row>
    <row r="194" spans="17:21" x14ac:dyDescent="0.2">
      <c r="Q194" s="12"/>
      <c r="U194" s="12"/>
    </row>
    <row r="195" spans="17:21" x14ac:dyDescent="0.2">
      <c r="Q195" s="12"/>
      <c r="U195" s="12"/>
    </row>
    <row r="196" spans="17:21" x14ac:dyDescent="0.2">
      <c r="Q196" s="12"/>
      <c r="U196" s="12"/>
    </row>
    <row r="197" spans="17:21" x14ac:dyDescent="0.2">
      <c r="Q197" s="12"/>
      <c r="U197" s="12"/>
    </row>
    <row r="198" spans="17:21" x14ac:dyDescent="0.2">
      <c r="Q198" s="12"/>
      <c r="U198" s="12"/>
    </row>
    <row r="199" spans="17:21" x14ac:dyDescent="0.2">
      <c r="Q199" s="12"/>
      <c r="U199" s="12"/>
    </row>
    <row r="200" spans="17:21" x14ac:dyDescent="0.2">
      <c r="Q200" s="12"/>
      <c r="U200" s="12"/>
    </row>
    <row r="201" spans="17:21" x14ac:dyDescent="0.2">
      <c r="Q201" s="12"/>
      <c r="U201" s="12"/>
    </row>
    <row r="202" spans="17:21" x14ac:dyDescent="0.2">
      <c r="Q202" s="12"/>
      <c r="U202" s="12"/>
    </row>
    <row r="203" spans="17:21" x14ac:dyDescent="0.2">
      <c r="Q203" s="12"/>
      <c r="U203" s="12"/>
    </row>
    <row r="204" spans="17:21" x14ac:dyDescent="0.2">
      <c r="Q204" s="12"/>
      <c r="U204" s="12"/>
    </row>
    <row r="205" spans="17:21" x14ac:dyDescent="0.2">
      <c r="Q205" s="12"/>
      <c r="U205" s="12"/>
    </row>
    <row r="206" spans="17:21" x14ac:dyDescent="0.2">
      <c r="Q206" s="12"/>
      <c r="U206" s="12"/>
    </row>
    <row r="207" spans="17:21" x14ac:dyDescent="0.2">
      <c r="Q207" s="12"/>
      <c r="U207" s="12"/>
    </row>
    <row r="208" spans="17:21" x14ac:dyDescent="0.2">
      <c r="Q208" s="12"/>
      <c r="U208" s="12"/>
    </row>
    <row r="209" spans="17:21" x14ac:dyDescent="0.2">
      <c r="Q209" s="12"/>
      <c r="U209" s="12"/>
    </row>
    <row r="210" spans="17:21" x14ac:dyDescent="0.2">
      <c r="Q210" s="12"/>
      <c r="U210" s="12"/>
    </row>
    <row r="211" spans="17:21" x14ac:dyDescent="0.2">
      <c r="Q211" s="12"/>
      <c r="U211" s="12"/>
    </row>
    <row r="212" spans="17:21" x14ac:dyDescent="0.2">
      <c r="Q212" s="12"/>
      <c r="U212" s="12"/>
    </row>
    <row r="213" spans="17:21" x14ac:dyDescent="0.2">
      <c r="Q213" s="12"/>
      <c r="U213" s="12"/>
    </row>
    <row r="214" spans="17:21" x14ac:dyDescent="0.2">
      <c r="Q214" s="12"/>
      <c r="U214" s="12"/>
    </row>
    <row r="215" spans="17:21" x14ac:dyDescent="0.2">
      <c r="Q215" s="12"/>
      <c r="U215" s="12"/>
    </row>
    <row r="216" spans="17:21" x14ac:dyDescent="0.2">
      <c r="Q216" s="12"/>
      <c r="U216" s="12"/>
    </row>
    <row r="217" spans="17:21" x14ac:dyDescent="0.2">
      <c r="Q217" s="12"/>
      <c r="U217" s="12"/>
    </row>
    <row r="218" spans="17:21" x14ac:dyDescent="0.2">
      <c r="Q218" s="12"/>
      <c r="U218" s="12"/>
    </row>
    <row r="219" spans="17:21" x14ac:dyDescent="0.2">
      <c r="Q219" s="12"/>
      <c r="U219" s="12"/>
    </row>
    <row r="220" spans="17:21" x14ac:dyDescent="0.2">
      <c r="Q220" s="12"/>
      <c r="U220" s="12"/>
    </row>
    <row r="221" spans="17:21" x14ac:dyDescent="0.2">
      <c r="Q221" s="12"/>
      <c r="U221" s="12"/>
    </row>
    <row r="222" spans="17:21" x14ac:dyDescent="0.2">
      <c r="Q222" s="12"/>
      <c r="U222" s="12"/>
    </row>
    <row r="223" spans="17:21" x14ac:dyDescent="0.2">
      <c r="Q223" s="12"/>
      <c r="U223" s="12"/>
    </row>
    <row r="224" spans="17:21" x14ac:dyDescent="0.2">
      <c r="Q224" s="12"/>
      <c r="U224" s="12"/>
    </row>
    <row r="225" spans="17:21" x14ac:dyDescent="0.2">
      <c r="Q225" s="12"/>
      <c r="U225" s="12"/>
    </row>
    <row r="226" spans="17:21" x14ac:dyDescent="0.2">
      <c r="Q226" s="12"/>
      <c r="U226" s="12"/>
    </row>
    <row r="227" spans="17:21" x14ac:dyDescent="0.2">
      <c r="Q227" s="12"/>
      <c r="U227" s="12"/>
    </row>
    <row r="228" spans="17:21" x14ac:dyDescent="0.2">
      <c r="Q228" s="12"/>
      <c r="U228" s="12"/>
    </row>
    <row r="229" spans="17:21" x14ac:dyDescent="0.2">
      <c r="Q229" s="12"/>
      <c r="U229" s="12"/>
    </row>
    <row r="230" spans="17:21" x14ac:dyDescent="0.2">
      <c r="Q230" s="12"/>
      <c r="U230" s="12"/>
    </row>
    <row r="231" spans="17:21" x14ac:dyDescent="0.2">
      <c r="Q231" s="12"/>
      <c r="U231" s="12"/>
    </row>
    <row r="232" spans="17:21" x14ac:dyDescent="0.2">
      <c r="Q232" s="12"/>
      <c r="U232" s="12"/>
    </row>
    <row r="233" spans="17:21" x14ac:dyDescent="0.2">
      <c r="Q233" s="12"/>
      <c r="U233" s="12"/>
    </row>
    <row r="234" spans="17:21" x14ac:dyDescent="0.2">
      <c r="Q234" s="12"/>
      <c r="U234" s="12"/>
    </row>
    <row r="235" spans="17:21" x14ac:dyDescent="0.2">
      <c r="Q235" s="12"/>
      <c r="U235" s="12"/>
    </row>
    <row r="236" spans="17:21" x14ac:dyDescent="0.2">
      <c r="Q236" s="12"/>
      <c r="U236" s="12"/>
    </row>
    <row r="237" spans="17:21" x14ac:dyDescent="0.2">
      <c r="Q237" s="12"/>
      <c r="U237" s="12"/>
    </row>
    <row r="238" spans="17:21" x14ac:dyDescent="0.2">
      <c r="Q238" s="12"/>
      <c r="U238" s="12"/>
    </row>
    <row r="239" spans="17:21" x14ac:dyDescent="0.2">
      <c r="Q239" s="12"/>
      <c r="U239" s="12"/>
    </row>
    <row r="240" spans="17:21" x14ac:dyDescent="0.2">
      <c r="Q240" s="12"/>
      <c r="U240" s="12"/>
    </row>
    <row r="241" spans="17:21" x14ac:dyDescent="0.2">
      <c r="Q241" s="12"/>
      <c r="U241" s="12"/>
    </row>
    <row r="242" spans="17:21" x14ac:dyDescent="0.2">
      <c r="Q242" s="12"/>
      <c r="U242" s="12"/>
    </row>
    <row r="243" spans="17:21" x14ac:dyDescent="0.2">
      <c r="Q243" s="12"/>
      <c r="U243" s="12"/>
    </row>
    <row r="244" spans="17:21" x14ac:dyDescent="0.2">
      <c r="Q244" s="12"/>
      <c r="U244" s="12"/>
    </row>
    <row r="245" spans="17:21" x14ac:dyDescent="0.2">
      <c r="Q245" s="12"/>
      <c r="U245" s="12"/>
    </row>
    <row r="246" spans="17:21" x14ac:dyDescent="0.2">
      <c r="Q246" s="12"/>
      <c r="U246" s="12"/>
    </row>
    <row r="247" spans="17:21" x14ac:dyDescent="0.2">
      <c r="Q247" s="12"/>
      <c r="U247" s="12"/>
    </row>
    <row r="248" spans="17:21" x14ac:dyDescent="0.2">
      <c r="Q248" s="12"/>
      <c r="U248" s="12"/>
    </row>
    <row r="249" spans="17:21" x14ac:dyDescent="0.2">
      <c r="Q249" s="12"/>
      <c r="U249" s="12"/>
    </row>
    <row r="250" spans="17:21" x14ac:dyDescent="0.2">
      <c r="Q250" s="12"/>
      <c r="U250" s="12"/>
    </row>
    <row r="251" spans="17:21" x14ac:dyDescent="0.2">
      <c r="Q251" s="12"/>
      <c r="U251" s="12"/>
    </row>
    <row r="252" spans="17:21" x14ac:dyDescent="0.2">
      <c r="Q252" s="12"/>
      <c r="U252" s="12"/>
    </row>
    <row r="253" spans="17:21" x14ac:dyDescent="0.2">
      <c r="Q253" s="12"/>
      <c r="U253" s="12"/>
    </row>
    <row r="254" spans="17:21" x14ac:dyDescent="0.2">
      <c r="Q254" s="12"/>
      <c r="U254" s="12"/>
    </row>
    <row r="255" spans="17:21" x14ac:dyDescent="0.2">
      <c r="Q255" s="12"/>
      <c r="U255" s="12"/>
    </row>
    <row r="256" spans="17:21" x14ac:dyDescent="0.2">
      <c r="Q256" s="12"/>
      <c r="U256" s="12"/>
    </row>
    <row r="257" spans="17:21" x14ac:dyDescent="0.2">
      <c r="Q257" s="12"/>
      <c r="U257" s="12"/>
    </row>
    <row r="258" spans="17:21" x14ac:dyDescent="0.2">
      <c r="Q258" s="12"/>
      <c r="U258" s="12"/>
    </row>
    <row r="259" spans="17:21" x14ac:dyDescent="0.2">
      <c r="Q259" s="12"/>
      <c r="U259" s="12"/>
    </row>
    <row r="260" spans="17:21" x14ac:dyDescent="0.2">
      <c r="Q260" s="12"/>
      <c r="U260" s="12"/>
    </row>
    <row r="261" spans="17:21" x14ac:dyDescent="0.2">
      <c r="Q261" s="12"/>
      <c r="U261" s="12"/>
    </row>
    <row r="262" spans="17:21" x14ac:dyDescent="0.2">
      <c r="Q262" s="12"/>
      <c r="U262" s="12"/>
    </row>
    <row r="263" spans="17:21" x14ac:dyDescent="0.2">
      <c r="Q263" s="12"/>
      <c r="U263" s="12"/>
    </row>
    <row r="264" spans="17:21" x14ac:dyDescent="0.2">
      <c r="Q264" s="12"/>
      <c r="U264" s="12"/>
    </row>
    <row r="265" spans="17:21" x14ac:dyDescent="0.2">
      <c r="Q265" s="12"/>
      <c r="U265" s="12"/>
    </row>
    <row r="266" spans="17:21" x14ac:dyDescent="0.2">
      <c r="Q266" s="12"/>
      <c r="U266" s="12"/>
    </row>
    <row r="267" spans="17:21" x14ac:dyDescent="0.2">
      <c r="Q267" s="12"/>
      <c r="U267" s="12"/>
    </row>
    <row r="268" spans="17:21" x14ac:dyDescent="0.2">
      <c r="Q268" s="12"/>
      <c r="U268" s="12"/>
    </row>
    <row r="269" spans="17:21" x14ac:dyDescent="0.2">
      <c r="Q269" s="12"/>
      <c r="U269" s="12"/>
    </row>
    <row r="270" spans="17:21" x14ac:dyDescent="0.2">
      <c r="Q270" s="12"/>
      <c r="U270" s="12"/>
    </row>
    <row r="271" spans="17:21" x14ac:dyDescent="0.2">
      <c r="Q271" s="12"/>
      <c r="U271" s="12"/>
    </row>
    <row r="272" spans="17:21" x14ac:dyDescent="0.2">
      <c r="Q272" s="12"/>
      <c r="U272" s="12"/>
    </row>
    <row r="273" spans="17:21" x14ac:dyDescent="0.2">
      <c r="Q273" s="12"/>
      <c r="U273" s="12"/>
    </row>
    <row r="274" spans="17:21" x14ac:dyDescent="0.2">
      <c r="Q274" s="12"/>
      <c r="U274" s="12"/>
    </row>
    <row r="275" spans="17:21" x14ac:dyDescent="0.2">
      <c r="Q275" s="12"/>
      <c r="U275" s="12"/>
    </row>
    <row r="276" spans="17:21" x14ac:dyDescent="0.2">
      <c r="Q276" s="12"/>
      <c r="U276" s="12"/>
    </row>
    <row r="277" spans="17:21" x14ac:dyDescent="0.2">
      <c r="Q277" s="12"/>
      <c r="U277" s="12"/>
    </row>
    <row r="278" spans="17:21" x14ac:dyDescent="0.2">
      <c r="Q278" s="12"/>
      <c r="U278" s="12"/>
    </row>
    <row r="279" spans="17:21" x14ac:dyDescent="0.2">
      <c r="Q279" s="12"/>
      <c r="U279" s="12"/>
    </row>
    <row r="280" spans="17:21" x14ac:dyDescent="0.2">
      <c r="Q280" s="12"/>
      <c r="U280" s="12"/>
    </row>
    <row r="281" spans="17:21" x14ac:dyDescent="0.2">
      <c r="Q281" s="12"/>
      <c r="U281" s="12"/>
    </row>
    <row r="282" spans="17:21" x14ac:dyDescent="0.2">
      <c r="Q282" s="12"/>
      <c r="U282" s="12"/>
    </row>
    <row r="283" spans="17:21" x14ac:dyDescent="0.2">
      <c r="Q283" s="12"/>
      <c r="U283" s="12"/>
    </row>
    <row r="284" spans="17:21" x14ac:dyDescent="0.2">
      <c r="Q284" s="12"/>
      <c r="U284" s="12"/>
    </row>
    <row r="285" spans="17:21" x14ac:dyDescent="0.2">
      <c r="Q285" s="12"/>
      <c r="U285" s="12"/>
    </row>
    <row r="286" spans="17:21" x14ac:dyDescent="0.2">
      <c r="Q286" s="12"/>
      <c r="U286" s="12"/>
    </row>
    <row r="287" spans="17:21" x14ac:dyDescent="0.2">
      <c r="Q287" s="12"/>
      <c r="U287" s="12"/>
    </row>
    <row r="288" spans="17:21" x14ac:dyDescent="0.2">
      <c r="Q288" s="12"/>
      <c r="U288" s="12"/>
    </row>
    <row r="289" spans="17:21" x14ac:dyDescent="0.2">
      <c r="Q289" s="12"/>
      <c r="U289" s="12"/>
    </row>
    <row r="290" spans="17:21" x14ac:dyDescent="0.2">
      <c r="Q290" s="12"/>
      <c r="U290" s="12"/>
    </row>
    <row r="291" spans="17:21" x14ac:dyDescent="0.2">
      <c r="Q291" s="12"/>
      <c r="U291" s="12"/>
    </row>
    <row r="292" spans="17:21" x14ac:dyDescent="0.2">
      <c r="Q292" s="12"/>
      <c r="U292" s="12"/>
    </row>
    <row r="293" spans="17:21" x14ac:dyDescent="0.2">
      <c r="Q293" s="12"/>
      <c r="U293" s="12"/>
    </row>
    <row r="294" spans="17:21" x14ac:dyDescent="0.2">
      <c r="Q294" s="12"/>
      <c r="U294" s="12"/>
    </row>
    <row r="295" spans="17:21" x14ac:dyDescent="0.2">
      <c r="Q295" s="12"/>
      <c r="U295" s="12"/>
    </row>
    <row r="296" spans="17:21" x14ac:dyDescent="0.2">
      <c r="Q296" s="12"/>
      <c r="U296" s="12"/>
    </row>
    <row r="297" spans="17:21" x14ac:dyDescent="0.2">
      <c r="Q297" s="12"/>
      <c r="U297" s="12"/>
    </row>
    <row r="298" spans="17:21" x14ac:dyDescent="0.2">
      <c r="Q298" s="12"/>
      <c r="U298" s="12"/>
    </row>
    <row r="299" spans="17:21" x14ac:dyDescent="0.2">
      <c r="Q299" s="12"/>
      <c r="U299" s="12"/>
    </row>
    <row r="300" spans="17:21" x14ac:dyDescent="0.2">
      <c r="Q300" s="12"/>
      <c r="U300" s="12"/>
    </row>
    <row r="301" spans="17:21" x14ac:dyDescent="0.2">
      <c r="Q301" s="12"/>
      <c r="U301" s="12"/>
    </row>
    <row r="302" spans="17:21" x14ac:dyDescent="0.2">
      <c r="Q302" s="12"/>
      <c r="U302" s="12"/>
    </row>
    <row r="303" spans="17:21" x14ac:dyDescent="0.2">
      <c r="Q303" s="12"/>
      <c r="U303" s="12"/>
    </row>
    <row r="304" spans="17:21" x14ac:dyDescent="0.2">
      <c r="Q304" s="12"/>
      <c r="U304" s="12"/>
    </row>
    <row r="305" spans="17:21" x14ac:dyDescent="0.2">
      <c r="Q305" s="12"/>
      <c r="U305" s="12"/>
    </row>
    <row r="306" spans="17:21" x14ac:dyDescent="0.2">
      <c r="Q306" s="12"/>
      <c r="U306" s="12"/>
    </row>
    <row r="307" spans="17:21" x14ac:dyDescent="0.2">
      <c r="Q307" s="12"/>
      <c r="U307" s="12"/>
    </row>
    <row r="308" spans="17:21" x14ac:dyDescent="0.2">
      <c r="Q308" s="12"/>
      <c r="U308" s="12"/>
    </row>
    <row r="309" spans="17:21" x14ac:dyDescent="0.2">
      <c r="Q309" s="12"/>
      <c r="U309" s="12"/>
    </row>
    <row r="310" spans="17:21" x14ac:dyDescent="0.2">
      <c r="Q310" s="12"/>
      <c r="U310" s="12"/>
    </row>
    <row r="311" spans="17:21" x14ac:dyDescent="0.2">
      <c r="Q311" s="12"/>
      <c r="U311" s="12"/>
    </row>
    <row r="312" spans="17:21" x14ac:dyDescent="0.2">
      <c r="Q312" s="12"/>
      <c r="U312" s="12"/>
    </row>
    <row r="313" spans="17:21" x14ac:dyDescent="0.2">
      <c r="Q313" s="12"/>
      <c r="U313" s="12"/>
    </row>
    <row r="314" spans="17:21" x14ac:dyDescent="0.2">
      <c r="Q314" s="12"/>
      <c r="U314" s="12"/>
    </row>
    <row r="315" spans="17:21" x14ac:dyDescent="0.2">
      <c r="Q315" s="12"/>
      <c r="U315" s="12"/>
    </row>
    <row r="316" spans="17:21" x14ac:dyDescent="0.2">
      <c r="Q316" s="12"/>
      <c r="U316" s="12"/>
    </row>
    <row r="317" spans="17:21" x14ac:dyDescent="0.2">
      <c r="Q317" s="12"/>
      <c r="U317" s="12"/>
    </row>
    <row r="318" spans="17:21" x14ac:dyDescent="0.2">
      <c r="Q318" s="12"/>
      <c r="U318" s="12"/>
    </row>
    <row r="319" spans="17:21" x14ac:dyDescent="0.2">
      <c r="Q319" s="12"/>
      <c r="U319" s="12"/>
    </row>
    <row r="320" spans="17:21" x14ac:dyDescent="0.2">
      <c r="Q320" s="12"/>
      <c r="U320" s="12"/>
    </row>
    <row r="321" spans="17:21" x14ac:dyDescent="0.2">
      <c r="Q321" s="12"/>
      <c r="U321" s="12"/>
    </row>
    <row r="322" spans="17:21" x14ac:dyDescent="0.2">
      <c r="Q322" s="12"/>
      <c r="U322" s="12"/>
    </row>
    <row r="323" spans="17:21" x14ac:dyDescent="0.2">
      <c r="Q323" s="12"/>
      <c r="U323" s="12"/>
    </row>
    <row r="324" spans="17:21" x14ac:dyDescent="0.2">
      <c r="Q324" s="12"/>
      <c r="U324" s="12"/>
    </row>
    <row r="325" spans="17:21" x14ac:dyDescent="0.2">
      <c r="Q325" s="12"/>
      <c r="U325" s="12"/>
    </row>
    <row r="326" spans="17:21" x14ac:dyDescent="0.2">
      <c r="Q326" s="12"/>
      <c r="U326" s="12"/>
    </row>
    <row r="327" spans="17:21" x14ac:dyDescent="0.2">
      <c r="Q327" s="12"/>
      <c r="U327" s="12"/>
    </row>
    <row r="328" spans="17:21" x14ac:dyDescent="0.2">
      <c r="Q328" s="12"/>
      <c r="U328" s="12"/>
    </row>
    <row r="329" spans="17:21" x14ac:dyDescent="0.2">
      <c r="Q329" s="12"/>
      <c r="U329" s="12"/>
    </row>
    <row r="330" spans="17:21" x14ac:dyDescent="0.2">
      <c r="Q330" s="12"/>
      <c r="U330" s="12"/>
    </row>
    <row r="331" spans="17:21" x14ac:dyDescent="0.2">
      <c r="Q331" s="12"/>
      <c r="U331" s="12"/>
    </row>
    <row r="332" spans="17:21" x14ac:dyDescent="0.2">
      <c r="Q332" s="12"/>
      <c r="U332" s="12"/>
    </row>
    <row r="333" spans="17:21" x14ac:dyDescent="0.2">
      <c r="Q333" s="12"/>
      <c r="U333" s="12"/>
    </row>
    <row r="334" spans="17:21" x14ac:dyDescent="0.2">
      <c r="Q334" s="12"/>
      <c r="U334" s="12"/>
    </row>
    <row r="335" spans="17:21" x14ac:dyDescent="0.2">
      <c r="Q335" s="12"/>
      <c r="U335" s="12"/>
    </row>
    <row r="336" spans="17:21" x14ac:dyDescent="0.2">
      <c r="Q336" s="12"/>
      <c r="U336" s="12"/>
    </row>
    <row r="337" spans="17:21" x14ac:dyDescent="0.2">
      <c r="Q337" s="12"/>
      <c r="U337" s="12"/>
    </row>
    <row r="338" spans="17:21" x14ac:dyDescent="0.2">
      <c r="Q338" s="12"/>
      <c r="U338" s="12"/>
    </row>
    <row r="339" spans="17:21" x14ac:dyDescent="0.2">
      <c r="Q339" s="12"/>
      <c r="U339" s="12"/>
    </row>
    <row r="340" spans="17:21" x14ac:dyDescent="0.2">
      <c r="Q340" s="12"/>
      <c r="U340" s="12"/>
    </row>
    <row r="341" spans="17:21" x14ac:dyDescent="0.2">
      <c r="Q341" s="12"/>
      <c r="U341" s="12"/>
    </row>
    <row r="342" spans="17:21" x14ac:dyDescent="0.2">
      <c r="Q342" s="12"/>
      <c r="U342" s="12"/>
    </row>
    <row r="343" spans="17:21" x14ac:dyDescent="0.2">
      <c r="Q343" s="12"/>
      <c r="U343" s="12"/>
    </row>
    <row r="344" spans="17:21" x14ac:dyDescent="0.2">
      <c r="Q344" s="12"/>
      <c r="U344" s="12"/>
    </row>
    <row r="345" spans="17:21" x14ac:dyDescent="0.2">
      <c r="Q345" s="12"/>
      <c r="U345" s="12"/>
    </row>
    <row r="346" spans="17:21" x14ac:dyDescent="0.2">
      <c r="Q346" s="12"/>
      <c r="U346" s="12"/>
    </row>
    <row r="347" spans="17:21" x14ac:dyDescent="0.2">
      <c r="Q347" s="12"/>
      <c r="U347" s="12"/>
    </row>
    <row r="348" spans="17:21" x14ac:dyDescent="0.2">
      <c r="Q348" s="12"/>
      <c r="U348" s="12"/>
    </row>
    <row r="349" spans="17:21" x14ac:dyDescent="0.2">
      <c r="Q349" s="12"/>
      <c r="U349" s="12"/>
    </row>
    <row r="350" spans="17:21" x14ac:dyDescent="0.2">
      <c r="Q350" s="12"/>
      <c r="U350" s="12"/>
    </row>
    <row r="351" spans="17:21" x14ac:dyDescent="0.2">
      <c r="Q351" s="12"/>
      <c r="U351" s="12"/>
    </row>
    <row r="352" spans="17:21" x14ac:dyDescent="0.2">
      <c r="Q352" s="12"/>
      <c r="U352" s="12"/>
    </row>
    <row r="353" spans="17:21" x14ac:dyDescent="0.2">
      <c r="Q353" s="12"/>
      <c r="U353" s="12"/>
    </row>
    <row r="354" spans="17:21" x14ac:dyDescent="0.2">
      <c r="Q354" s="12"/>
      <c r="U354" s="12"/>
    </row>
    <row r="355" spans="17:21" x14ac:dyDescent="0.2">
      <c r="Q355" s="12"/>
      <c r="U355" s="12"/>
    </row>
    <row r="356" spans="17:21" x14ac:dyDescent="0.2">
      <c r="Q356" s="12"/>
      <c r="U356" s="12"/>
    </row>
    <row r="357" spans="17:21" x14ac:dyDescent="0.2">
      <c r="Q357" s="12"/>
      <c r="U357" s="12"/>
    </row>
    <row r="358" spans="17:21" x14ac:dyDescent="0.2">
      <c r="Q358" s="12"/>
      <c r="U358" s="12"/>
    </row>
    <row r="359" spans="17:21" x14ac:dyDescent="0.2">
      <c r="Q359" s="12"/>
      <c r="U359" s="12"/>
    </row>
    <row r="360" spans="17:21" x14ac:dyDescent="0.2">
      <c r="Q360" s="12"/>
      <c r="U360" s="12"/>
    </row>
    <row r="361" spans="17:21" x14ac:dyDescent="0.2">
      <c r="Q361" s="12"/>
      <c r="U361" s="12"/>
    </row>
    <row r="362" spans="17:21" x14ac:dyDescent="0.2">
      <c r="Q362" s="12"/>
      <c r="U362" s="12"/>
    </row>
    <row r="363" spans="17:21" x14ac:dyDescent="0.2">
      <c r="Q363" s="12"/>
      <c r="U363" s="12"/>
    </row>
    <row r="364" spans="17:21" x14ac:dyDescent="0.2">
      <c r="Q364" s="12"/>
      <c r="U364" s="12"/>
    </row>
    <row r="365" spans="17:21" x14ac:dyDescent="0.2">
      <c r="Q365" s="12"/>
      <c r="U365" s="12"/>
    </row>
    <row r="366" spans="17:21" x14ac:dyDescent="0.2">
      <c r="Q366" s="12"/>
      <c r="U366" s="12"/>
    </row>
    <row r="367" spans="17:21" x14ac:dyDescent="0.2">
      <c r="Q367" s="12"/>
      <c r="U367" s="12"/>
    </row>
    <row r="368" spans="17:21" x14ac:dyDescent="0.2">
      <c r="Q368" s="12"/>
      <c r="U368" s="12"/>
    </row>
    <row r="369" spans="17:21" x14ac:dyDescent="0.2">
      <c r="Q369" s="12"/>
      <c r="U369" s="12"/>
    </row>
    <row r="370" spans="17:21" x14ac:dyDescent="0.2">
      <c r="Q370" s="12"/>
      <c r="U370" s="12"/>
    </row>
    <row r="371" spans="17:21" x14ac:dyDescent="0.2">
      <c r="Q371" s="12"/>
      <c r="U371" s="12"/>
    </row>
    <row r="372" spans="17:21" x14ac:dyDescent="0.2">
      <c r="Q372" s="12"/>
      <c r="U372" s="12"/>
    </row>
    <row r="373" spans="17:21" x14ac:dyDescent="0.2">
      <c r="Q373" s="12"/>
      <c r="U373" s="12"/>
    </row>
    <row r="374" spans="17:21" x14ac:dyDescent="0.2">
      <c r="Q374" s="12"/>
      <c r="U374" s="12"/>
    </row>
    <row r="375" spans="17:21" x14ac:dyDescent="0.2">
      <c r="Q375" s="12"/>
      <c r="U375" s="12"/>
    </row>
    <row r="376" spans="17:21" x14ac:dyDescent="0.2">
      <c r="Q376" s="12"/>
      <c r="U376" s="12"/>
    </row>
    <row r="377" spans="17:21" x14ac:dyDescent="0.2">
      <c r="Q377" s="12"/>
      <c r="U377" s="12"/>
    </row>
    <row r="378" spans="17:21" x14ac:dyDescent="0.2">
      <c r="Q378" s="12"/>
      <c r="U378" s="12"/>
    </row>
    <row r="379" spans="17:21" x14ac:dyDescent="0.2">
      <c r="Q379" s="12"/>
      <c r="U379" s="12"/>
    </row>
    <row r="380" spans="17:21" x14ac:dyDescent="0.2">
      <c r="Q380" s="12"/>
      <c r="U380" s="12"/>
    </row>
    <row r="381" spans="17:21" x14ac:dyDescent="0.2">
      <c r="Q381" s="12"/>
      <c r="U381" s="12"/>
    </row>
    <row r="382" spans="17:21" x14ac:dyDescent="0.2">
      <c r="Q382" s="12"/>
      <c r="U382" s="12"/>
    </row>
    <row r="383" spans="17:21" x14ac:dyDescent="0.2">
      <c r="Q383" s="12"/>
      <c r="U383" s="12"/>
    </row>
    <row r="384" spans="17:21" x14ac:dyDescent="0.2">
      <c r="Q384" s="12"/>
      <c r="U384" s="12"/>
    </row>
    <row r="385" spans="17:21" x14ac:dyDescent="0.2">
      <c r="Q385" s="12"/>
      <c r="U385" s="12"/>
    </row>
    <row r="386" spans="17:21" x14ac:dyDescent="0.2">
      <c r="Q386" s="12"/>
      <c r="U386" s="12"/>
    </row>
    <row r="387" spans="17:21" x14ac:dyDescent="0.2">
      <c r="Q387" s="12"/>
      <c r="U387" s="12"/>
    </row>
    <row r="388" spans="17:21" x14ac:dyDescent="0.2">
      <c r="Q388" s="12"/>
      <c r="U388" s="12"/>
    </row>
    <row r="389" spans="17:21" x14ac:dyDescent="0.2">
      <c r="Q389" s="12"/>
      <c r="U389" s="12"/>
    </row>
    <row r="390" spans="17:21" x14ac:dyDescent="0.2">
      <c r="Q390" s="12"/>
      <c r="U390" s="12"/>
    </row>
    <row r="391" spans="17:21" x14ac:dyDescent="0.2">
      <c r="Q391" s="12"/>
      <c r="U391" s="12"/>
    </row>
    <row r="392" spans="17:21" x14ac:dyDescent="0.2">
      <c r="Q392" s="12"/>
      <c r="U392" s="12"/>
    </row>
    <row r="393" spans="17:21" x14ac:dyDescent="0.2">
      <c r="Q393" s="12"/>
      <c r="U393" s="12"/>
    </row>
    <row r="394" spans="17:21" x14ac:dyDescent="0.2">
      <c r="Q394" s="12"/>
      <c r="U394" s="12"/>
    </row>
    <row r="395" spans="17:21" x14ac:dyDescent="0.2">
      <c r="Q395" s="12"/>
      <c r="U395" s="12"/>
    </row>
    <row r="396" spans="17:21" x14ac:dyDescent="0.2">
      <c r="Q396" s="12"/>
      <c r="U396" s="12"/>
    </row>
    <row r="397" spans="17:21" x14ac:dyDescent="0.2">
      <c r="Q397" s="12"/>
      <c r="U397" s="12"/>
    </row>
    <row r="398" spans="17:21" x14ac:dyDescent="0.2">
      <c r="Q398" s="12"/>
      <c r="U398" s="12"/>
    </row>
    <row r="399" spans="17:21" x14ac:dyDescent="0.2">
      <c r="Q399" s="12"/>
      <c r="U399" s="12"/>
    </row>
    <row r="400" spans="17:21" x14ac:dyDescent="0.2">
      <c r="Q400" s="12"/>
      <c r="U400" s="12"/>
    </row>
    <row r="401" spans="17:21" x14ac:dyDescent="0.2">
      <c r="Q401" s="12"/>
      <c r="U401" s="12"/>
    </row>
    <row r="402" spans="17:21" x14ac:dyDescent="0.2">
      <c r="Q402" s="12"/>
      <c r="U402" s="12"/>
    </row>
    <row r="403" spans="17:21" x14ac:dyDescent="0.2">
      <c r="Q403" s="12"/>
      <c r="U403" s="12"/>
    </row>
    <row r="404" spans="17:21" x14ac:dyDescent="0.2">
      <c r="Q404" s="12"/>
      <c r="U404" s="12"/>
    </row>
    <row r="405" spans="17:21" x14ac:dyDescent="0.2">
      <c r="Q405" s="12"/>
      <c r="U405" s="12"/>
    </row>
    <row r="406" spans="17:21" x14ac:dyDescent="0.2">
      <c r="Q406" s="12"/>
      <c r="U406" s="12"/>
    </row>
    <row r="407" spans="17:21" x14ac:dyDescent="0.2">
      <c r="Q407" s="12"/>
      <c r="U407" s="12"/>
    </row>
    <row r="408" spans="17:21" x14ac:dyDescent="0.2">
      <c r="Q408" s="12"/>
      <c r="U408" s="12"/>
    </row>
    <row r="409" spans="17:21" x14ac:dyDescent="0.2">
      <c r="Q409" s="12"/>
      <c r="U409" s="12"/>
    </row>
    <row r="410" spans="17:21" x14ac:dyDescent="0.2">
      <c r="Q410" s="12"/>
      <c r="U410" s="12"/>
    </row>
    <row r="411" spans="17:21" x14ac:dyDescent="0.2">
      <c r="Q411" s="12"/>
      <c r="U411" s="12"/>
    </row>
    <row r="412" spans="17:21" x14ac:dyDescent="0.2">
      <c r="Q412" s="12"/>
      <c r="U412" s="12"/>
    </row>
    <row r="413" spans="17:21" x14ac:dyDescent="0.2">
      <c r="Q413" s="12"/>
      <c r="U413" s="12"/>
    </row>
    <row r="414" spans="17:21" x14ac:dyDescent="0.2">
      <c r="Q414" s="12"/>
      <c r="U414" s="12"/>
    </row>
    <row r="415" spans="17:21" x14ac:dyDescent="0.2">
      <c r="Q415" s="12"/>
      <c r="U415" s="12"/>
    </row>
    <row r="416" spans="17:21" x14ac:dyDescent="0.2">
      <c r="Q416" s="12"/>
      <c r="U416" s="12"/>
    </row>
    <row r="417" spans="17:21" x14ac:dyDescent="0.2">
      <c r="Q417" s="12"/>
      <c r="U417" s="12"/>
    </row>
    <row r="418" spans="17:21" x14ac:dyDescent="0.2">
      <c r="Q418" s="12"/>
      <c r="U418" s="12"/>
    </row>
    <row r="419" spans="17:21" x14ac:dyDescent="0.2">
      <c r="Q419" s="12"/>
      <c r="U419" s="12"/>
    </row>
    <row r="420" spans="17:21" x14ac:dyDescent="0.2">
      <c r="Q420" s="12"/>
      <c r="U420" s="12"/>
    </row>
    <row r="421" spans="17:21" x14ac:dyDescent="0.2">
      <c r="Q421" s="12"/>
      <c r="U421" s="12"/>
    </row>
    <row r="422" spans="17:21" x14ac:dyDescent="0.2">
      <c r="Q422" s="12"/>
      <c r="U422" s="12"/>
    </row>
    <row r="423" spans="17:21" x14ac:dyDescent="0.2">
      <c r="Q423" s="12"/>
      <c r="U423" s="12"/>
    </row>
    <row r="424" spans="17:21" x14ac:dyDescent="0.2">
      <c r="Q424" s="12"/>
      <c r="U424" s="12"/>
    </row>
    <row r="425" spans="17:21" x14ac:dyDescent="0.2">
      <c r="Q425" s="12"/>
      <c r="U425" s="12"/>
    </row>
    <row r="426" spans="17:21" x14ac:dyDescent="0.2">
      <c r="Q426" s="12"/>
      <c r="U426" s="12"/>
    </row>
    <row r="427" spans="17:21" x14ac:dyDescent="0.2">
      <c r="Q427" s="12"/>
      <c r="U427" s="12"/>
    </row>
    <row r="428" spans="17:21" x14ac:dyDescent="0.2">
      <c r="Q428" s="12"/>
      <c r="U428" s="12"/>
    </row>
    <row r="429" spans="17:21" x14ac:dyDescent="0.2">
      <c r="Q429" s="12"/>
      <c r="U429" s="12"/>
    </row>
    <row r="430" spans="17:21" x14ac:dyDescent="0.2">
      <c r="Q430" s="12"/>
      <c r="U430" s="12"/>
    </row>
    <row r="431" spans="17:21" x14ac:dyDescent="0.2">
      <c r="Q431" s="12"/>
      <c r="U431" s="12"/>
    </row>
    <row r="432" spans="17:21" x14ac:dyDescent="0.2">
      <c r="Q432" s="12"/>
      <c r="U432" s="12"/>
    </row>
    <row r="433" spans="17:21" x14ac:dyDescent="0.2">
      <c r="Q433" s="12"/>
      <c r="U433" s="12"/>
    </row>
    <row r="434" spans="17:21" x14ac:dyDescent="0.2">
      <c r="Q434" s="12"/>
      <c r="U434" s="12"/>
    </row>
    <row r="435" spans="17:21" x14ac:dyDescent="0.2">
      <c r="Q435" s="12"/>
      <c r="U435" s="12"/>
    </row>
    <row r="436" spans="17:21" x14ac:dyDescent="0.2">
      <c r="Q436" s="12"/>
      <c r="U436" s="12"/>
    </row>
    <row r="437" spans="17:21" x14ac:dyDescent="0.2">
      <c r="Q437" s="12"/>
      <c r="U437" s="12"/>
    </row>
    <row r="438" spans="17:21" x14ac:dyDescent="0.2">
      <c r="Q438" s="12"/>
      <c r="U438" s="12"/>
    </row>
    <row r="439" spans="17:21" x14ac:dyDescent="0.2">
      <c r="Q439" s="12"/>
      <c r="U439" s="12"/>
    </row>
    <row r="440" spans="17:21" x14ac:dyDescent="0.2">
      <c r="Q440" s="12"/>
      <c r="U440" s="12"/>
    </row>
    <row r="441" spans="17:21" x14ac:dyDescent="0.2">
      <c r="Q441" s="12"/>
      <c r="U441" s="12"/>
    </row>
    <row r="442" spans="17:21" x14ac:dyDescent="0.2">
      <c r="Q442" s="12"/>
      <c r="U442" s="12"/>
    </row>
    <row r="443" spans="17:21" x14ac:dyDescent="0.2">
      <c r="Q443" s="12"/>
      <c r="U443" s="12"/>
    </row>
    <row r="444" spans="17:21" x14ac:dyDescent="0.2">
      <c r="Q444" s="12"/>
      <c r="U444" s="12"/>
    </row>
    <row r="445" spans="17:21" x14ac:dyDescent="0.2">
      <c r="Q445" s="12"/>
      <c r="U445" s="12"/>
    </row>
    <row r="446" spans="17:21" x14ac:dyDescent="0.2">
      <c r="Q446" s="12"/>
      <c r="U446" s="12"/>
    </row>
    <row r="447" spans="17:21" x14ac:dyDescent="0.2">
      <c r="Q447" s="12"/>
      <c r="U447" s="12"/>
    </row>
    <row r="448" spans="17:21" x14ac:dyDescent="0.2">
      <c r="Q448" s="12"/>
      <c r="U448" s="12"/>
    </row>
    <row r="449" spans="17:21" x14ac:dyDescent="0.2">
      <c r="Q449" s="12"/>
      <c r="U449" s="12"/>
    </row>
    <row r="450" spans="17:21" x14ac:dyDescent="0.2">
      <c r="Q450" s="12"/>
      <c r="U450" s="12"/>
    </row>
    <row r="451" spans="17:21" x14ac:dyDescent="0.2">
      <c r="Q451" s="12"/>
      <c r="U451" s="12"/>
    </row>
    <row r="452" spans="17:21" x14ac:dyDescent="0.2">
      <c r="Q452" s="12"/>
      <c r="U452" s="12"/>
    </row>
    <row r="453" spans="17:21" x14ac:dyDescent="0.2">
      <c r="Q453" s="12"/>
      <c r="U453" s="12"/>
    </row>
    <row r="454" spans="17:21" x14ac:dyDescent="0.2">
      <c r="Q454" s="12"/>
      <c r="U454" s="12"/>
    </row>
    <row r="455" spans="17:21" x14ac:dyDescent="0.2">
      <c r="Q455" s="12"/>
      <c r="U455" s="12"/>
    </row>
    <row r="456" spans="17:21" x14ac:dyDescent="0.2">
      <c r="Q456" s="12"/>
      <c r="U456" s="12"/>
    </row>
    <row r="457" spans="17:21" x14ac:dyDescent="0.2">
      <c r="Q457" s="12"/>
      <c r="U457" s="12"/>
    </row>
    <row r="458" spans="17:21" x14ac:dyDescent="0.2">
      <c r="Q458" s="12"/>
      <c r="U458" s="12"/>
    </row>
    <row r="459" spans="17:21" x14ac:dyDescent="0.2">
      <c r="Q459" s="12"/>
      <c r="U459" s="12"/>
    </row>
    <row r="460" spans="17:21" x14ac:dyDescent="0.2">
      <c r="Q460" s="12"/>
      <c r="U460" s="12"/>
    </row>
    <row r="461" spans="17:21" x14ac:dyDescent="0.2">
      <c r="Q461" s="12"/>
      <c r="U461" s="12"/>
    </row>
    <row r="462" spans="17:21" x14ac:dyDescent="0.2">
      <c r="Q462" s="12"/>
      <c r="U462" s="12"/>
    </row>
    <row r="463" spans="17:21" x14ac:dyDescent="0.2">
      <c r="Q463" s="12"/>
      <c r="U463" s="12"/>
    </row>
    <row r="464" spans="17:21" x14ac:dyDescent="0.2">
      <c r="Q464" s="12"/>
      <c r="U464" s="12"/>
    </row>
    <row r="465" spans="17:21" x14ac:dyDescent="0.2">
      <c r="Q465" s="12"/>
      <c r="U465" s="12"/>
    </row>
    <row r="466" spans="17:21" x14ac:dyDescent="0.2">
      <c r="Q466" s="12"/>
      <c r="U466" s="12"/>
    </row>
    <row r="467" spans="17:21" x14ac:dyDescent="0.2">
      <c r="Q467" s="12"/>
      <c r="U467" s="12"/>
    </row>
    <row r="468" spans="17:21" x14ac:dyDescent="0.2">
      <c r="Q468" s="12"/>
      <c r="U468" s="12"/>
    </row>
    <row r="469" spans="17:21" x14ac:dyDescent="0.2">
      <c r="Q469" s="12"/>
      <c r="U469" s="12"/>
    </row>
    <row r="470" spans="17:21" x14ac:dyDescent="0.2">
      <c r="Q470" s="12"/>
      <c r="U470" s="12"/>
    </row>
    <row r="471" spans="17:21" x14ac:dyDescent="0.2">
      <c r="Q471" s="12"/>
      <c r="U471" s="12"/>
    </row>
    <row r="472" spans="17:21" x14ac:dyDescent="0.2">
      <c r="Q472" s="12"/>
      <c r="U472" s="12"/>
    </row>
    <row r="473" spans="17:21" x14ac:dyDescent="0.2">
      <c r="Q473" s="12"/>
      <c r="U473" s="12"/>
    </row>
    <row r="474" spans="17:21" x14ac:dyDescent="0.2">
      <c r="Q474" s="12"/>
      <c r="U474" s="12"/>
    </row>
    <row r="475" spans="17:21" x14ac:dyDescent="0.2">
      <c r="Q475" s="12"/>
      <c r="U475" s="12"/>
    </row>
    <row r="476" spans="17:21" x14ac:dyDescent="0.2">
      <c r="Q476" s="12"/>
      <c r="U476" s="12"/>
    </row>
    <row r="477" spans="17:21" x14ac:dyDescent="0.2">
      <c r="Q477" s="12"/>
      <c r="U477" s="12"/>
    </row>
    <row r="478" spans="17:21" x14ac:dyDescent="0.2">
      <c r="Q478" s="12"/>
      <c r="U478" s="12"/>
    </row>
    <row r="479" spans="17:21" x14ac:dyDescent="0.2">
      <c r="Q479" s="12"/>
      <c r="U479" s="12"/>
    </row>
    <row r="480" spans="17:21" x14ac:dyDescent="0.2">
      <c r="Q480" s="12"/>
      <c r="U480" s="12"/>
    </row>
    <row r="481" spans="17:21" x14ac:dyDescent="0.2">
      <c r="Q481" s="12"/>
      <c r="U481" s="12"/>
    </row>
    <row r="482" spans="17:21" x14ac:dyDescent="0.2">
      <c r="Q482" s="12"/>
      <c r="U482" s="12"/>
    </row>
    <row r="483" spans="17:21" x14ac:dyDescent="0.2">
      <c r="Q483" s="12"/>
      <c r="U483" s="12"/>
    </row>
    <row r="484" spans="17:21" x14ac:dyDescent="0.2">
      <c r="Q484" s="12"/>
      <c r="U484" s="12"/>
    </row>
    <row r="485" spans="17:21" x14ac:dyDescent="0.2">
      <c r="Q485" s="12"/>
      <c r="U485" s="12"/>
    </row>
    <row r="486" spans="17:21" x14ac:dyDescent="0.2">
      <c r="Q486" s="12"/>
      <c r="U486" s="12"/>
    </row>
    <row r="487" spans="17:21" x14ac:dyDescent="0.2">
      <c r="Q487" s="12"/>
      <c r="U487" s="12"/>
    </row>
    <row r="488" spans="17:21" x14ac:dyDescent="0.2">
      <c r="Q488" s="12"/>
      <c r="U488" s="12"/>
    </row>
    <row r="489" spans="17:21" x14ac:dyDescent="0.2">
      <c r="Q489" s="12"/>
      <c r="U489" s="12"/>
    </row>
    <row r="490" spans="17:21" x14ac:dyDescent="0.2">
      <c r="Q490" s="12"/>
      <c r="U490" s="12"/>
    </row>
    <row r="491" spans="17:21" x14ac:dyDescent="0.2">
      <c r="Q491" s="12"/>
      <c r="U491" s="12"/>
    </row>
    <row r="492" spans="17:21" x14ac:dyDescent="0.2">
      <c r="Q492" s="12"/>
      <c r="U492" s="12"/>
    </row>
    <row r="493" spans="17:21" x14ac:dyDescent="0.2">
      <c r="Q493" s="12"/>
      <c r="U493" s="12"/>
    </row>
    <row r="494" spans="17:21" x14ac:dyDescent="0.2">
      <c r="Q494" s="12"/>
      <c r="U494" s="12"/>
    </row>
    <row r="495" spans="17:21" x14ac:dyDescent="0.2">
      <c r="Q495" s="12"/>
      <c r="U495" s="12"/>
    </row>
    <row r="496" spans="17:21" x14ac:dyDescent="0.2">
      <c r="Q496" s="12"/>
      <c r="U496" s="12"/>
    </row>
    <row r="497" spans="17:21" x14ac:dyDescent="0.2">
      <c r="Q497" s="12"/>
      <c r="U497" s="12"/>
    </row>
    <row r="498" spans="17:21" x14ac:dyDescent="0.2">
      <c r="Q498" s="12"/>
      <c r="U498" s="12"/>
    </row>
    <row r="499" spans="17:21" x14ac:dyDescent="0.2">
      <c r="Q499" s="12"/>
      <c r="U499" s="12"/>
    </row>
    <row r="500" spans="17:21" x14ac:dyDescent="0.2">
      <c r="Q500" s="12"/>
      <c r="U500" s="12"/>
    </row>
    <row r="501" spans="17:21" x14ac:dyDescent="0.2">
      <c r="Q501" s="12"/>
      <c r="U501" s="12"/>
    </row>
    <row r="502" spans="17:21" x14ac:dyDescent="0.2">
      <c r="Q502" s="12"/>
      <c r="U502" s="12"/>
    </row>
    <row r="503" spans="17:21" x14ac:dyDescent="0.2">
      <c r="Q503" s="12"/>
      <c r="U503" s="12"/>
    </row>
    <row r="504" spans="17:21" x14ac:dyDescent="0.2">
      <c r="Q504" s="12"/>
      <c r="U504" s="12"/>
    </row>
    <row r="505" spans="17:21" x14ac:dyDescent="0.2">
      <c r="Q505" s="12"/>
      <c r="U505" s="12"/>
    </row>
    <row r="506" spans="17:21" x14ac:dyDescent="0.2">
      <c r="Q506" s="12"/>
      <c r="U506" s="12"/>
    </row>
    <row r="507" spans="17:21" x14ac:dyDescent="0.2">
      <c r="Q507" s="12"/>
      <c r="U507" s="12"/>
    </row>
    <row r="508" spans="17:21" x14ac:dyDescent="0.2">
      <c r="Q508" s="12"/>
      <c r="U508" s="12"/>
    </row>
    <row r="509" spans="17:21" x14ac:dyDescent="0.2">
      <c r="Q509" s="12"/>
      <c r="U509" s="12"/>
    </row>
    <row r="510" spans="17:21" x14ac:dyDescent="0.2">
      <c r="Q510" s="12"/>
      <c r="U510" s="12"/>
    </row>
    <row r="511" spans="17:21" x14ac:dyDescent="0.2">
      <c r="Q511" s="12"/>
      <c r="U511" s="12"/>
    </row>
    <row r="512" spans="17:21" x14ac:dyDescent="0.2">
      <c r="Q512" s="12"/>
      <c r="U512" s="12"/>
    </row>
    <row r="513" spans="17:21" x14ac:dyDescent="0.2">
      <c r="Q513" s="12"/>
      <c r="U513" s="12"/>
    </row>
    <row r="514" spans="17:21" x14ac:dyDescent="0.2">
      <c r="Q514" s="12"/>
      <c r="U514" s="12"/>
    </row>
    <row r="515" spans="17:21" x14ac:dyDescent="0.2">
      <c r="Q515" s="12"/>
      <c r="U515" s="12"/>
    </row>
    <row r="516" spans="17:21" x14ac:dyDescent="0.2">
      <c r="Q516" s="12"/>
      <c r="U516" s="12"/>
    </row>
    <row r="517" spans="17:21" x14ac:dyDescent="0.2">
      <c r="Q517" s="12"/>
      <c r="U517" s="12"/>
    </row>
    <row r="518" spans="17:21" x14ac:dyDescent="0.2">
      <c r="Q518" s="12"/>
      <c r="U518" s="12"/>
    </row>
    <row r="519" spans="17:21" x14ac:dyDescent="0.2">
      <c r="Q519" s="12"/>
      <c r="U519" s="12"/>
    </row>
    <row r="520" spans="17:21" x14ac:dyDescent="0.2">
      <c r="Q520" s="12"/>
      <c r="U520" s="12"/>
    </row>
    <row r="521" spans="17:21" x14ac:dyDescent="0.2">
      <c r="Q521" s="12"/>
      <c r="U521" s="12"/>
    </row>
    <row r="522" spans="17:21" x14ac:dyDescent="0.2">
      <c r="Q522" s="12"/>
      <c r="U522" s="12"/>
    </row>
    <row r="523" spans="17:21" x14ac:dyDescent="0.2">
      <c r="Q523" s="12"/>
      <c r="U523" s="12"/>
    </row>
    <row r="524" spans="17:21" x14ac:dyDescent="0.2">
      <c r="Q524" s="12"/>
      <c r="U524" s="12"/>
    </row>
    <row r="525" spans="17:21" x14ac:dyDescent="0.2">
      <c r="Q525" s="12"/>
      <c r="U525" s="12"/>
    </row>
    <row r="526" spans="17:21" x14ac:dyDescent="0.2">
      <c r="Q526" s="12"/>
      <c r="U526" s="12"/>
    </row>
    <row r="527" spans="17:21" x14ac:dyDescent="0.2">
      <c r="Q527" s="12"/>
      <c r="U527" s="12"/>
    </row>
    <row r="528" spans="17:21" x14ac:dyDescent="0.2">
      <c r="Q528" s="12"/>
      <c r="U528" s="12"/>
    </row>
    <row r="529" spans="17:21" x14ac:dyDescent="0.2">
      <c r="Q529" s="12"/>
      <c r="U529" s="12"/>
    </row>
    <row r="530" spans="17:21" x14ac:dyDescent="0.2">
      <c r="Q530" s="12"/>
      <c r="U530" s="12"/>
    </row>
    <row r="531" spans="17:21" x14ac:dyDescent="0.2">
      <c r="Q531" s="12"/>
      <c r="U531" s="12"/>
    </row>
    <row r="532" spans="17:21" x14ac:dyDescent="0.2">
      <c r="Q532" s="12"/>
      <c r="U532" s="12"/>
    </row>
    <row r="533" spans="17:21" x14ac:dyDescent="0.2">
      <c r="Q533" s="12"/>
      <c r="U533" s="12"/>
    </row>
    <row r="534" spans="17:21" x14ac:dyDescent="0.2">
      <c r="Q534" s="12"/>
      <c r="U534" s="12"/>
    </row>
    <row r="535" spans="17:21" x14ac:dyDescent="0.2">
      <c r="Q535" s="12"/>
      <c r="U535" s="12"/>
    </row>
    <row r="536" spans="17:21" x14ac:dyDescent="0.2">
      <c r="Q536" s="12"/>
      <c r="U536" s="12"/>
    </row>
    <row r="537" spans="17:21" x14ac:dyDescent="0.2">
      <c r="Q537" s="12"/>
      <c r="U537" s="12"/>
    </row>
    <row r="538" spans="17:21" x14ac:dyDescent="0.2">
      <c r="Q538" s="12"/>
      <c r="U538" s="12"/>
    </row>
    <row r="539" spans="17:21" x14ac:dyDescent="0.2">
      <c r="Q539" s="12"/>
      <c r="U539" s="12"/>
    </row>
    <row r="540" spans="17:21" x14ac:dyDescent="0.2">
      <c r="Q540" s="12"/>
      <c r="U540" s="12"/>
    </row>
    <row r="541" spans="17:21" x14ac:dyDescent="0.2">
      <c r="Q541" s="12"/>
      <c r="U541" s="12"/>
    </row>
    <row r="542" spans="17:21" x14ac:dyDescent="0.2">
      <c r="Q542" s="12"/>
      <c r="U542" s="12"/>
    </row>
    <row r="543" spans="17:21" x14ac:dyDescent="0.2">
      <c r="Q543" s="12"/>
      <c r="U543" s="12"/>
    </row>
    <row r="544" spans="17:21" x14ac:dyDescent="0.2">
      <c r="Q544" s="12"/>
      <c r="U544" s="12"/>
    </row>
    <row r="545" spans="17:21" x14ac:dyDescent="0.2">
      <c r="Q545" s="12"/>
      <c r="U545" s="12"/>
    </row>
    <row r="546" spans="17:21" x14ac:dyDescent="0.2">
      <c r="Q546" s="12"/>
      <c r="U546" s="12"/>
    </row>
    <row r="547" spans="17:21" x14ac:dyDescent="0.2">
      <c r="Q547" s="12"/>
      <c r="U547" s="12"/>
    </row>
    <row r="548" spans="17:21" x14ac:dyDescent="0.2">
      <c r="Q548" s="12"/>
      <c r="U548" s="12"/>
    </row>
    <row r="549" spans="17:21" x14ac:dyDescent="0.2">
      <c r="Q549" s="12"/>
      <c r="U549" s="12"/>
    </row>
    <row r="550" spans="17:21" x14ac:dyDescent="0.2">
      <c r="Q550" s="12"/>
      <c r="U550" s="12"/>
    </row>
    <row r="551" spans="17:21" x14ac:dyDescent="0.2">
      <c r="Q551" s="12"/>
      <c r="U551" s="12"/>
    </row>
    <row r="552" spans="17:21" x14ac:dyDescent="0.2">
      <c r="Q552" s="12"/>
      <c r="U552" s="12"/>
    </row>
    <row r="553" spans="17:21" x14ac:dyDescent="0.2">
      <c r="Q553" s="12"/>
      <c r="U553" s="12"/>
    </row>
    <row r="554" spans="17:21" x14ac:dyDescent="0.2">
      <c r="Q554" s="12"/>
      <c r="U554" s="12"/>
    </row>
    <row r="555" spans="17:21" x14ac:dyDescent="0.2">
      <c r="Q555" s="12"/>
      <c r="U555" s="12"/>
    </row>
    <row r="556" spans="17:21" x14ac:dyDescent="0.2">
      <c r="Q556" s="12"/>
      <c r="U556" s="12"/>
    </row>
    <row r="557" spans="17:21" x14ac:dyDescent="0.2">
      <c r="Q557" s="12"/>
      <c r="U557" s="12"/>
    </row>
    <row r="558" spans="17:21" x14ac:dyDescent="0.2">
      <c r="Q558" s="12"/>
      <c r="U558" s="12"/>
    </row>
    <row r="559" spans="17:21" x14ac:dyDescent="0.2">
      <c r="Q559" s="12"/>
      <c r="U559" s="12"/>
    </row>
    <row r="560" spans="17:21" x14ac:dyDescent="0.2">
      <c r="Q560" s="12"/>
      <c r="U560" s="12"/>
    </row>
    <row r="561" spans="17:21" x14ac:dyDescent="0.2">
      <c r="Q561" s="12"/>
      <c r="U561" s="12"/>
    </row>
    <row r="562" spans="17:21" x14ac:dyDescent="0.2">
      <c r="Q562" s="12"/>
      <c r="U562" s="12"/>
    </row>
    <row r="563" spans="17:21" x14ac:dyDescent="0.2">
      <c r="Q563" s="12"/>
      <c r="U563" s="12"/>
    </row>
    <row r="564" spans="17:21" x14ac:dyDescent="0.2">
      <c r="Q564" s="12"/>
      <c r="U564" s="12"/>
    </row>
    <row r="565" spans="17:21" x14ac:dyDescent="0.2">
      <c r="Q565" s="12"/>
      <c r="U565" s="12"/>
    </row>
    <row r="566" spans="17:21" x14ac:dyDescent="0.2">
      <c r="Q566" s="12"/>
      <c r="U566" s="12"/>
    </row>
    <row r="567" spans="17:21" x14ac:dyDescent="0.2">
      <c r="Q567" s="12"/>
      <c r="U567" s="12"/>
    </row>
    <row r="568" spans="17:21" x14ac:dyDescent="0.2">
      <c r="Q568" s="12"/>
      <c r="U568" s="12"/>
    </row>
    <row r="569" spans="17:21" x14ac:dyDescent="0.2">
      <c r="Q569" s="12"/>
      <c r="U569" s="12"/>
    </row>
    <row r="570" spans="17:21" x14ac:dyDescent="0.2">
      <c r="Q570" s="12"/>
      <c r="U570" s="12"/>
    </row>
    <row r="571" spans="17:21" x14ac:dyDescent="0.2">
      <c r="Q571" s="12"/>
      <c r="U571" s="12"/>
    </row>
    <row r="572" spans="17:21" x14ac:dyDescent="0.2">
      <c r="Q572" s="12"/>
      <c r="U572" s="12"/>
    </row>
    <row r="573" spans="17:21" x14ac:dyDescent="0.2">
      <c r="Q573" s="12"/>
      <c r="U573" s="12"/>
    </row>
    <row r="574" spans="17:21" x14ac:dyDescent="0.2">
      <c r="Q574" s="12"/>
      <c r="U574" s="12"/>
    </row>
    <row r="575" spans="17:21" x14ac:dyDescent="0.2">
      <c r="Q575" s="12"/>
      <c r="U575" s="12"/>
    </row>
    <row r="576" spans="17:21" x14ac:dyDescent="0.2">
      <c r="Q576" s="12"/>
      <c r="U576" s="12"/>
    </row>
    <row r="577" spans="17:21" x14ac:dyDescent="0.2">
      <c r="Q577" s="12"/>
      <c r="U577" s="12"/>
    </row>
    <row r="578" spans="17:21" x14ac:dyDescent="0.2">
      <c r="Q578" s="12"/>
      <c r="U578" s="12"/>
    </row>
    <row r="579" spans="17:21" x14ac:dyDescent="0.2">
      <c r="Q579" s="12"/>
      <c r="U579" s="12"/>
    </row>
    <row r="580" spans="17:21" x14ac:dyDescent="0.2">
      <c r="Q580" s="12"/>
      <c r="U580" s="12"/>
    </row>
    <row r="581" spans="17:21" x14ac:dyDescent="0.2">
      <c r="Q581" s="12"/>
      <c r="U581" s="12"/>
    </row>
    <row r="582" spans="17:21" x14ac:dyDescent="0.2">
      <c r="Q582" s="12"/>
      <c r="U582" s="12"/>
    </row>
    <row r="583" spans="17:21" x14ac:dyDescent="0.2">
      <c r="Q583" s="12"/>
      <c r="U583" s="12"/>
    </row>
    <row r="584" spans="17:21" x14ac:dyDescent="0.2">
      <c r="Q584" s="12"/>
      <c r="U584" s="12"/>
    </row>
    <row r="585" spans="17:21" x14ac:dyDescent="0.2">
      <c r="Q585" s="12"/>
      <c r="U585" s="12"/>
    </row>
    <row r="586" spans="17:21" x14ac:dyDescent="0.2">
      <c r="Q586" s="12"/>
      <c r="U586" s="12"/>
    </row>
    <row r="587" spans="17:21" x14ac:dyDescent="0.2">
      <c r="Q587" s="12"/>
      <c r="U587" s="12"/>
    </row>
    <row r="588" spans="17:21" x14ac:dyDescent="0.2">
      <c r="Q588" s="12"/>
      <c r="U588" s="12"/>
    </row>
    <row r="589" spans="17:21" x14ac:dyDescent="0.2">
      <c r="Q589" s="12"/>
      <c r="U589" s="12"/>
    </row>
    <row r="590" spans="17:21" x14ac:dyDescent="0.2">
      <c r="Q590" s="12"/>
      <c r="U590" s="12"/>
    </row>
    <row r="591" spans="17:21" x14ac:dyDescent="0.2">
      <c r="Q591" s="12"/>
      <c r="U591" s="12"/>
    </row>
    <row r="592" spans="17:21" x14ac:dyDescent="0.2">
      <c r="Q592" s="12"/>
      <c r="U592" s="12"/>
    </row>
    <row r="593" spans="17:21" x14ac:dyDescent="0.2">
      <c r="Q593" s="12"/>
      <c r="U593" s="12"/>
    </row>
    <row r="594" spans="17:21" x14ac:dyDescent="0.2">
      <c r="Q594" s="12"/>
      <c r="U594" s="12"/>
    </row>
    <row r="595" spans="17:21" x14ac:dyDescent="0.2">
      <c r="Q595" s="12"/>
      <c r="U595" s="12"/>
    </row>
    <row r="596" spans="17:21" x14ac:dyDescent="0.2">
      <c r="Q596" s="12"/>
      <c r="U596" s="12"/>
    </row>
    <row r="597" spans="17:21" x14ac:dyDescent="0.2">
      <c r="Q597" s="12"/>
      <c r="U597" s="12"/>
    </row>
    <row r="598" spans="17:21" x14ac:dyDescent="0.2">
      <c r="Q598" s="12"/>
      <c r="U598" s="12"/>
    </row>
    <row r="599" spans="17:21" x14ac:dyDescent="0.2">
      <c r="Q599" s="12"/>
      <c r="U599" s="12"/>
    </row>
    <row r="600" spans="17:21" x14ac:dyDescent="0.2">
      <c r="Q600" s="12"/>
      <c r="U600" s="12"/>
    </row>
    <row r="601" spans="17:21" x14ac:dyDescent="0.2">
      <c r="Q601" s="12"/>
      <c r="U601" s="12"/>
    </row>
    <row r="602" spans="17:21" x14ac:dyDescent="0.2">
      <c r="Q602" s="12"/>
      <c r="U602" s="12"/>
    </row>
    <row r="603" spans="17:21" x14ac:dyDescent="0.2">
      <c r="Q603" s="12"/>
      <c r="U603" s="12"/>
    </row>
    <row r="604" spans="17:21" x14ac:dyDescent="0.2">
      <c r="Q604" s="12"/>
      <c r="U604" s="12"/>
    </row>
    <row r="605" spans="17:21" x14ac:dyDescent="0.2">
      <c r="Q605" s="12"/>
      <c r="U605" s="12"/>
    </row>
    <row r="606" spans="17:21" x14ac:dyDescent="0.2">
      <c r="Q606" s="12"/>
      <c r="U606" s="12"/>
    </row>
    <row r="607" spans="17:21" x14ac:dyDescent="0.2">
      <c r="Q607" s="12"/>
      <c r="U607" s="12"/>
    </row>
    <row r="608" spans="17:21" x14ac:dyDescent="0.2">
      <c r="Q608" s="12"/>
      <c r="U608" s="12"/>
    </row>
    <row r="609" spans="17:21" x14ac:dyDescent="0.2">
      <c r="Q609" s="12"/>
      <c r="U609" s="12"/>
    </row>
    <row r="610" spans="17:21" x14ac:dyDescent="0.2">
      <c r="Q610" s="12"/>
      <c r="U610" s="12"/>
    </row>
    <row r="611" spans="17:21" x14ac:dyDescent="0.2">
      <c r="Q611" s="12"/>
      <c r="U611" s="12"/>
    </row>
    <row r="612" spans="17:21" x14ac:dyDescent="0.2">
      <c r="Q612" s="12"/>
      <c r="U612" s="12"/>
    </row>
    <row r="613" spans="17:21" x14ac:dyDescent="0.2">
      <c r="Q613" s="12"/>
      <c r="U613" s="12"/>
    </row>
    <row r="614" spans="17:21" x14ac:dyDescent="0.2">
      <c r="Q614" s="12"/>
      <c r="U614" s="12"/>
    </row>
    <row r="615" spans="17:21" x14ac:dyDescent="0.2">
      <c r="Q615" s="12"/>
      <c r="U615" s="12"/>
    </row>
    <row r="616" spans="17:21" x14ac:dyDescent="0.2">
      <c r="Q616" s="12"/>
      <c r="U616" s="12"/>
    </row>
    <row r="617" spans="17:21" x14ac:dyDescent="0.2">
      <c r="Q617" s="12"/>
      <c r="U617" s="12"/>
    </row>
    <row r="618" spans="17:21" x14ac:dyDescent="0.2">
      <c r="Q618" s="12"/>
      <c r="U618" s="12"/>
    </row>
    <row r="619" spans="17:21" x14ac:dyDescent="0.2">
      <c r="Q619" s="12"/>
      <c r="U619" s="12"/>
    </row>
    <row r="620" spans="17:21" x14ac:dyDescent="0.2">
      <c r="Q620" s="12"/>
      <c r="U620" s="12"/>
    </row>
    <row r="621" spans="17:21" x14ac:dyDescent="0.2">
      <c r="Q621" s="12"/>
      <c r="U621" s="12"/>
    </row>
    <row r="622" spans="17:21" x14ac:dyDescent="0.2">
      <c r="Q622" s="12"/>
      <c r="U622" s="12"/>
    </row>
    <row r="623" spans="17:21" x14ac:dyDescent="0.2">
      <c r="Q623" s="12"/>
      <c r="U623" s="12"/>
    </row>
    <row r="624" spans="17:21" x14ac:dyDescent="0.2">
      <c r="Q624" s="12"/>
      <c r="U624" s="12"/>
    </row>
    <row r="625" spans="17:21" x14ac:dyDescent="0.2">
      <c r="Q625" s="12"/>
      <c r="U625" s="12"/>
    </row>
    <row r="626" spans="17:21" x14ac:dyDescent="0.2">
      <c r="Q626" s="12"/>
      <c r="U626" s="12"/>
    </row>
    <row r="627" spans="17:21" x14ac:dyDescent="0.2">
      <c r="Q627" s="12"/>
      <c r="U627" s="12"/>
    </row>
    <row r="628" spans="17:21" x14ac:dyDescent="0.2">
      <c r="Q628" s="12"/>
      <c r="U628" s="12"/>
    </row>
    <row r="629" spans="17:21" x14ac:dyDescent="0.2">
      <c r="Q629" s="12"/>
      <c r="U629" s="12"/>
    </row>
    <row r="630" spans="17:21" x14ac:dyDescent="0.2">
      <c r="Q630" s="12"/>
      <c r="U630" s="12"/>
    </row>
    <row r="631" spans="17:21" x14ac:dyDescent="0.2">
      <c r="Q631" s="12"/>
      <c r="U631" s="12"/>
    </row>
    <row r="632" spans="17:21" x14ac:dyDescent="0.2">
      <c r="Q632" s="12"/>
      <c r="U632" s="12"/>
    </row>
    <row r="633" spans="17:21" x14ac:dyDescent="0.2">
      <c r="Q633" s="12"/>
      <c r="U633" s="12"/>
    </row>
    <row r="634" spans="17:21" x14ac:dyDescent="0.2">
      <c r="Q634" s="12"/>
      <c r="U634" s="12"/>
    </row>
    <row r="635" spans="17:21" x14ac:dyDescent="0.2">
      <c r="Q635" s="12"/>
      <c r="U635" s="12"/>
    </row>
    <row r="636" spans="17:21" x14ac:dyDescent="0.2">
      <c r="Q636" s="12"/>
      <c r="U636" s="12"/>
    </row>
    <row r="637" spans="17:21" x14ac:dyDescent="0.2">
      <c r="Q637" s="12"/>
      <c r="U637" s="12"/>
    </row>
    <row r="638" spans="17:21" x14ac:dyDescent="0.2">
      <c r="Q638" s="12"/>
      <c r="U638" s="12"/>
    </row>
    <row r="639" spans="17:21" x14ac:dyDescent="0.2">
      <c r="Q639" s="12"/>
      <c r="U639" s="12"/>
    </row>
    <row r="640" spans="17:21" x14ac:dyDescent="0.2">
      <c r="Q640" s="12"/>
      <c r="U640" s="12"/>
    </row>
    <row r="641" spans="17:21" x14ac:dyDescent="0.2">
      <c r="Q641" s="12"/>
      <c r="U641" s="12"/>
    </row>
    <row r="642" spans="17:21" x14ac:dyDescent="0.2">
      <c r="Q642" s="12"/>
      <c r="U642" s="12"/>
    </row>
    <row r="643" spans="17:21" x14ac:dyDescent="0.2">
      <c r="Q643" s="12"/>
      <c r="U643" s="12"/>
    </row>
    <row r="644" spans="17:21" x14ac:dyDescent="0.2">
      <c r="Q644" s="12"/>
      <c r="U644" s="12"/>
    </row>
    <row r="645" spans="17:21" x14ac:dyDescent="0.2">
      <c r="Q645" s="12"/>
      <c r="U645" s="12"/>
    </row>
    <row r="646" spans="17:21" x14ac:dyDescent="0.2">
      <c r="Q646" s="12"/>
      <c r="U646" s="12"/>
    </row>
    <row r="647" spans="17:21" x14ac:dyDescent="0.2">
      <c r="Q647" s="12"/>
      <c r="U647" s="12"/>
    </row>
    <row r="648" spans="17:21" x14ac:dyDescent="0.2">
      <c r="Q648" s="12"/>
      <c r="U648" s="12"/>
    </row>
    <row r="649" spans="17:21" x14ac:dyDescent="0.2">
      <c r="Q649" s="12"/>
      <c r="U649" s="12"/>
    </row>
    <row r="650" spans="17:21" x14ac:dyDescent="0.2">
      <c r="Q650" s="12"/>
      <c r="U650" s="12"/>
    </row>
    <row r="651" spans="17:21" x14ac:dyDescent="0.2">
      <c r="Q651" s="12"/>
      <c r="U651" s="12"/>
    </row>
    <row r="652" spans="17:21" x14ac:dyDescent="0.2">
      <c r="Q652" s="12"/>
      <c r="U652" s="12"/>
    </row>
    <row r="653" spans="17:21" x14ac:dyDescent="0.2">
      <c r="Q653" s="12"/>
      <c r="U653" s="12"/>
    </row>
    <row r="654" spans="17:21" x14ac:dyDescent="0.2">
      <c r="Q654" s="12"/>
      <c r="U654" s="12"/>
    </row>
    <row r="655" spans="17:21" x14ac:dyDescent="0.2">
      <c r="Q655" s="12"/>
      <c r="U655" s="12"/>
    </row>
    <row r="656" spans="17:21" x14ac:dyDescent="0.2">
      <c r="Q656" s="12"/>
      <c r="U656" s="12"/>
    </row>
    <row r="657" spans="17:21" x14ac:dyDescent="0.2">
      <c r="Q657" s="12"/>
      <c r="U657" s="12"/>
    </row>
    <row r="658" spans="17:21" x14ac:dyDescent="0.2">
      <c r="Q658" s="12"/>
      <c r="U658" s="12"/>
    </row>
    <row r="659" spans="17:21" x14ac:dyDescent="0.2">
      <c r="Q659" s="12"/>
      <c r="U659" s="12"/>
    </row>
    <row r="660" spans="17:21" x14ac:dyDescent="0.2">
      <c r="Q660" s="12"/>
      <c r="U660" s="12"/>
    </row>
    <row r="661" spans="17:21" x14ac:dyDescent="0.2">
      <c r="Q661" s="12"/>
      <c r="U661" s="12"/>
    </row>
    <row r="662" spans="17:21" x14ac:dyDescent="0.2">
      <c r="Q662" s="12"/>
      <c r="U662" s="12"/>
    </row>
    <row r="663" spans="17:21" x14ac:dyDescent="0.2">
      <c r="Q663" s="12"/>
      <c r="U663" s="12"/>
    </row>
    <row r="664" spans="17:21" x14ac:dyDescent="0.2">
      <c r="Q664" s="12"/>
      <c r="U664" s="12"/>
    </row>
    <row r="665" spans="17:21" x14ac:dyDescent="0.2">
      <c r="Q665" s="12"/>
      <c r="U665" s="12"/>
    </row>
    <row r="666" spans="17:21" x14ac:dyDescent="0.2">
      <c r="Q666" s="12"/>
      <c r="U666" s="12"/>
    </row>
    <row r="667" spans="17:21" x14ac:dyDescent="0.2">
      <c r="Q667" s="12"/>
      <c r="U667" s="12"/>
    </row>
    <row r="668" spans="17:21" x14ac:dyDescent="0.2">
      <c r="Q668" s="12"/>
      <c r="U668" s="12"/>
    </row>
    <row r="669" spans="17:21" x14ac:dyDescent="0.2">
      <c r="Q669" s="12"/>
      <c r="U669" s="12"/>
    </row>
    <row r="670" spans="17:21" x14ac:dyDescent="0.2">
      <c r="Q670" s="12"/>
      <c r="U670" s="12"/>
    </row>
    <row r="671" spans="17:21" x14ac:dyDescent="0.2">
      <c r="Q671" s="12"/>
      <c r="U671" s="12"/>
    </row>
    <row r="672" spans="17:21" x14ac:dyDescent="0.2">
      <c r="Q672" s="12"/>
      <c r="U672" s="12"/>
    </row>
    <row r="673" spans="17:21" x14ac:dyDescent="0.2">
      <c r="Q673" s="12"/>
      <c r="U673" s="12"/>
    </row>
    <row r="674" spans="17:21" x14ac:dyDescent="0.2">
      <c r="Q674" s="12"/>
      <c r="U674" s="12"/>
    </row>
    <row r="675" spans="17:21" x14ac:dyDescent="0.2">
      <c r="Q675" s="12"/>
      <c r="U675" s="12"/>
    </row>
    <row r="676" spans="17:21" x14ac:dyDescent="0.2">
      <c r="Q676" s="12"/>
      <c r="U676" s="12"/>
    </row>
    <row r="677" spans="17:21" x14ac:dyDescent="0.2">
      <c r="Q677" s="12"/>
      <c r="U677" s="12"/>
    </row>
    <row r="678" spans="17:21" x14ac:dyDescent="0.2">
      <c r="Q678" s="12"/>
      <c r="U678" s="12"/>
    </row>
    <row r="679" spans="17:21" x14ac:dyDescent="0.2">
      <c r="Q679" s="12"/>
      <c r="U679" s="12"/>
    </row>
    <row r="680" spans="17:21" x14ac:dyDescent="0.2">
      <c r="Q680" s="12"/>
      <c r="U680" s="12"/>
    </row>
    <row r="681" spans="17:21" x14ac:dyDescent="0.2">
      <c r="Q681" s="12"/>
      <c r="U681" s="12"/>
    </row>
    <row r="682" spans="17:21" x14ac:dyDescent="0.2">
      <c r="Q682" s="12"/>
      <c r="U682" s="12"/>
    </row>
    <row r="683" spans="17:21" x14ac:dyDescent="0.2">
      <c r="Q683" s="12"/>
      <c r="U683" s="12"/>
    </row>
    <row r="684" spans="17:21" x14ac:dyDescent="0.2">
      <c r="Q684" s="12"/>
      <c r="U684" s="12"/>
    </row>
    <row r="685" spans="17:21" x14ac:dyDescent="0.2">
      <c r="Q685" s="12"/>
      <c r="U685" s="12"/>
    </row>
    <row r="686" spans="17:21" x14ac:dyDescent="0.2">
      <c r="Q686" s="12"/>
      <c r="U686" s="12"/>
    </row>
    <row r="687" spans="17:21" x14ac:dyDescent="0.2">
      <c r="Q687" s="12"/>
      <c r="U687" s="12"/>
    </row>
    <row r="688" spans="17:21" x14ac:dyDescent="0.2">
      <c r="Q688" s="12"/>
      <c r="U688" s="12"/>
    </row>
    <row r="689" spans="17:21" x14ac:dyDescent="0.2">
      <c r="Q689" s="12"/>
      <c r="U689" s="12"/>
    </row>
    <row r="690" spans="17:21" x14ac:dyDescent="0.2">
      <c r="Q690" s="12"/>
      <c r="U690" s="12"/>
    </row>
    <row r="691" spans="17:21" x14ac:dyDescent="0.2">
      <c r="Q691" s="12"/>
      <c r="U691" s="12"/>
    </row>
    <row r="692" spans="17:21" x14ac:dyDescent="0.2">
      <c r="Q692" s="12"/>
      <c r="U692" s="12"/>
    </row>
    <row r="693" spans="17:21" x14ac:dyDescent="0.2">
      <c r="Q693" s="12"/>
      <c r="U693" s="12"/>
    </row>
    <row r="694" spans="17:21" x14ac:dyDescent="0.2">
      <c r="Q694" s="12"/>
      <c r="U694" s="12"/>
    </row>
    <row r="695" spans="17:21" x14ac:dyDescent="0.2">
      <c r="Q695" s="12"/>
      <c r="U695" s="12"/>
    </row>
    <row r="696" spans="17:21" x14ac:dyDescent="0.2">
      <c r="Q696" s="12"/>
      <c r="U696" s="12"/>
    </row>
    <row r="697" spans="17:21" x14ac:dyDescent="0.2">
      <c r="Q697" s="12"/>
      <c r="U697" s="12"/>
    </row>
    <row r="698" spans="17:21" x14ac:dyDescent="0.2">
      <c r="Q698" s="12"/>
      <c r="U698" s="12"/>
    </row>
    <row r="699" spans="17:21" x14ac:dyDescent="0.2">
      <c r="Q699" s="12"/>
      <c r="U699" s="12"/>
    </row>
    <row r="700" spans="17:21" x14ac:dyDescent="0.2">
      <c r="Q700" s="12"/>
      <c r="U700" s="12"/>
    </row>
    <row r="701" spans="17:21" x14ac:dyDescent="0.2">
      <c r="Q701" s="12"/>
      <c r="U701" s="12"/>
    </row>
    <row r="702" spans="17:21" x14ac:dyDescent="0.2">
      <c r="Q702" s="12"/>
      <c r="U702" s="12"/>
    </row>
    <row r="703" spans="17:21" x14ac:dyDescent="0.2">
      <c r="Q703" s="12"/>
      <c r="U703" s="12"/>
    </row>
    <row r="704" spans="17:21" x14ac:dyDescent="0.2">
      <c r="Q704" s="12"/>
      <c r="U704" s="12"/>
    </row>
    <row r="705" spans="17:21" x14ac:dyDescent="0.2">
      <c r="Q705" s="12"/>
      <c r="U705" s="12"/>
    </row>
    <row r="706" spans="17:21" x14ac:dyDescent="0.2">
      <c r="Q706" s="12"/>
      <c r="U706" s="12"/>
    </row>
    <row r="707" spans="17:21" x14ac:dyDescent="0.2">
      <c r="Q707" s="12"/>
      <c r="U707" s="12"/>
    </row>
    <row r="708" spans="17:21" x14ac:dyDescent="0.2">
      <c r="Q708" s="12"/>
      <c r="U708" s="12"/>
    </row>
    <row r="709" spans="17:21" x14ac:dyDescent="0.2">
      <c r="Q709" s="12"/>
      <c r="U709" s="12"/>
    </row>
    <row r="710" spans="17:21" x14ac:dyDescent="0.2">
      <c r="Q710" s="12"/>
      <c r="U710" s="12"/>
    </row>
    <row r="711" spans="17:21" x14ac:dyDescent="0.2">
      <c r="Q711" s="12"/>
      <c r="U711" s="12"/>
    </row>
    <row r="712" spans="17:21" x14ac:dyDescent="0.2">
      <c r="Q712" s="12"/>
      <c r="U712" s="12"/>
    </row>
    <row r="713" spans="17:21" x14ac:dyDescent="0.2">
      <c r="Q713" s="12"/>
      <c r="U713" s="12"/>
    </row>
    <row r="714" spans="17:21" x14ac:dyDescent="0.2">
      <c r="Q714" s="12"/>
      <c r="U714" s="12"/>
    </row>
    <row r="715" spans="17:21" x14ac:dyDescent="0.2">
      <c r="Q715" s="12"/>
      <c r="U715" s="12"/>
    </row>
    <row r="716" spans="17:21" x14ac:dyDescent="0.2">
      <c r="Q716" s="12"/>
      <c r="U716" s="12"/>
    </row>
    <row r="717" spans="17:21" x14ac:dyDescent="0.2">
      <c r="Q717" s="12"/>
      <c r="U717" s="12"/>
    </row>
    <row r="718" spans="17:21" x14ac:dyDescent="0.2">
      <c r="Q718" s="12"/>
      <c r="U718" s="12"/>
    </row>
    <row r="719" spans="17:21" x14ac:dyDescent="0.2">
      <c r="Q719" s="12"/>
      <c r="U719" s="12"/>
    </row>
    <row r="720" spans="17:21" x14ac:dyDescent="0.2">
      <c r="Q720" s="12"/>
      <c r="U720" s="12"/>
    </row>
    <row r="721" spans="17:21" x14ac:dyDescent="0.2">
      <c r="Q721" s="12"/>
      <c r="U721" s="12"/>
    </row>
    <row r="722" spans="17:21" x14ac:dyDescent="0.2">
      <c r="Q722" s="12"/>
      <c r="U722" s="12"/>
    </row>
    <row r="723" spans="17:21" x14ac:dyDescent="0.2">
      <c r="Q723" s="12"/>
      <c r="U723" s="12"/>
    </row>
    <row r="724" spans="17:21" x14ac:dyDescent="0.2">
      <c r="Q724" s="12"/>
      <c r="U724" s="12"/>
    </row>
    <row r="725" spans="17:21" x14ac:dyDescent="0.2">
      <c r="Q725" s="12"/>
      <c r="U725" s="12"/>
    </row>
    <row r="726" spans="17:21" x14ac:dyDescent="0.2">
      <c r="Q726" s="12"/>
      <c r="U726" s="12"/>
    </row>
    <row r="727" spans="17:21" x14ac:dyDescent="0.2">
      <c r="Q727" s="12"/>
      <c r="U727" s="12"/>
    </row>
    <row r="728" spans="17:21" x14ac:dyDescent="0.2">
      <c r="Q728" s="12"/>
      <c r="U728" s="12"/>
    </row>
    <row r="729" spans="17:21" x14ac:dyDescent="0.2">
      <c r="Q729" s="12"/>
      <c r="U729" s="12"/>
    </row>
    <row r="730" spans="17:21" x14ac:dyDescent="0.2">
      <c r="Q730" s="12"/>
      <c r="U730" s="12"/>
    </row>
    <row r="731" spans="17:21" x14ac:dyDescent="0.2">
      <c r="Q731" s="12"/>
      <c r="U731" s="12"/>
    </row>
    <row r="732" spans="17:21" x14ac:dyDescent="0.2">
      <c r="Q732" s="12"/>
      <c r="U732" s="12"/>
    </row>
    <row r="733" spans="17:21" x14ac:dyDescent="0.2">
      <c r="Q733" s="12"/>
      <c r="U733" s="12"/>
    </row>
    <row r="734" spans="17:21" x14ac:dyDescent="0.2">
      <c r="Q734" s="12"/>
      <c r="U734" s="12"/>
    </row>
    <row r="735" spans="17:21" x14ac:dyDescent="0.2">
      <c r="Q735" s="12"/>
      <c r="U735" s="12"/>
    </row>
    <row r="736" spans="17:21" x14ac:dyDescent="0.2">
      <c r="Q736" s="12"/>
      <c r="U736" s="12"/>
    </row>
    <row r="737" spans="17:21" x14ac:dyDescent="0.2">
      <c r="Q737" s="12"/>
      <c r="U737" s="12"/>
    </row>
    <row r="738" spans="17:21" x14ac:dyDescent="0.2">
      <c r="Q738" s="12"/>
      <c r="U738" s="12"/>
    </row>
    <row r="739" spans="17:21" x14ac:dyDescent="0.2">
      <c r="Q739" s="12"/>
      <c r="U739" s="12"/>
    </row>
    <row r="740" spans="17:21" x14ac:dyDescent="0.2">
      <c r="Q740" s="12"/>
      <c r="U740" s="12"/>
    </row>
    <row r="741" spans="17:21" x14ac:dyDescent="0.2">
      <c r="Q741" s="12"/>
      <c r="U741" s="12"/>
    </row>
    <row r="742" spans="17:21" x14ac:dyDescent="0.2">
      <c r="Q742" s="12"/>
      <c r="U742" s="12"/>
    </row>
    <row r="743" spans="17:21" x14ac:dyDescent="0.2">
      <c r="Q743" s="12"/>
      <c r="U743" s="12"/>
    </row>
    <row r="744" spans="17:21" x14ac:dyDescent="0.2">
      <c r="Q744" s="12"/>
      <c r="U744" s="12"/>
    </row>
    <row r="745" spans="17:21" x14ac:dyDescent="0.2">
      <c r="Q745" s="12"/>
      <c r="U745" s="12"/>
    </row>
    <row r="746" spans="17:21" x14ac:dyDescent="0.2">
      <c r="Q746" s="12"/>
      <c r="U746" s="12"/>
    </row>
    <row r="747" spans="17:21" x14ac:dyDescent="0.2">
      <c r="Q747" s="12"/>
      <c r="U747" s="12"/>
    </row>
    <row r="748" spans="17:21" x14ac:dyDescent="0.2">
      <c r="Q748" s="12"/>
      <c r="U748" s="12"/>
    </row>
    <row r="749" spans="17:21" x14ac:dyDescent="0.2">
      <c r="Q749" s="12"/>
      <c r="U749" s="12"/>
    </row>
    <row r="750" spans="17:21" x14ac:dyDescent="0.2">
      <c r="Q750" s="12"/>
      <c r="U750" s="12"/>
    </row>
    <row r="751" spans="17:21" x14ac:dyDescent="0.2">
      <c r="Q751" s="12"/>
      <c r="U751" s="12"/>
    </row>
    <row r="752" spans="17:21" x14ac:dyDescent="0.2">
      <c r="Q752" s="12"/>
      <c r="U752" s="12"/>
    </row>
    <row r="753" spans="17:21" x14ac:dyDescent="0.2">
      <c r="Q753" s="12"/>
      <c r="U753" s="12"/>
    </row>
    <row r="754" spans="17:21" x14ac:dyDescent="0.2">
      <c r="Q754" s="12"/>
      <c r="U754" s="12"/>
    </row>
    <row r="755" spans="17:21" x14ac:dyDescent="0.2">
      <c r="Q755" s="12"/>
      <c r="U755" s="12"/>
    </row>
    <row r="756" spans="17:21" x14ac:dyDescent="0.2">
      <c r="Q756" s="12"/>
      <c r="U756" s="12"/>
    </row>
    <row r="757" spans="17:21" x14ac:dyDescent="0.2">
      <c r="Q757" s="12"/>
      <c r="U757" s="12"/>
    </row>
    <row r="758" spans="17:21" x14ac:dyDescent="0.2">
      <c r="Q758" s="12"/>
      <c r="U758" s="12"/>
    </row>
    <row r="759" spans="17:21" x14ac:dyDescent="0.2">
      <c r="Q759" s="12"/>
      <c r="U759" s="12"/>
    </row>
    <row r="760" spans="17:21" x14ac:dyDescent="0.2">
      <c r="Q760" s="12"/>
      <c r="U760" s="12"/>
    </row>
    <row r="761" spans="17:21" x14ac:dyDescent="0.2">
      <c r="Q761" s="12"/>
      <c r="U761" s="12"/>
    </row>
    <row r="762" spans="17:21" x14ac:dyDescent="0.2">
      <c r="Q762" s="12"/>
      <c r="U762" s="12"/>
    </row>
    <row r="763" spans="17:21" x14ac:dyDescent="0.2">
      <c r="Q763" s="12"/>
      <c r="U763" s="12"/>
    </row>
    <row r="764" spans="17:21" x14ac:dyDescent="0.2">
      <c r="Q764" s="12"/>
      <c r="U764" s="12"/>
    </row>
    <row r="765" spans="17:21" x14ac:dyDescent="0.2">
      <c r="Q765" s="12"/>
      <c r="U765" s="12"/>
    </row>
    <row r="766" spans="17:21" x14ac:dyDescent="0.2">
      <c r="Q766" s="12"/>
      <c r="U766" s="12"/>
    </row>
    <row r="767" spans="17:21" x14ac:dyDescent="0.2">
      <c r="Q767" s="12"/>
      <c r="U767" s="12"/>
    </row>
    <row r="768" spans="17:21" x14ac:dyDescent="0.2">
      <c r="Q768" s="12"/>
      <c r="U768" s="12"/>
    </row>
    <row r="769" spans="17:21" x14ac:dyDescent="0.2">
      <c r="Q769" s="12"/>
      <c r="U769" s="12"/>
    </row>
    <row r="770" spans="17:21" x14ac:dyDescent="0.2">
      <c r="Q770" s="12"/>
      <c r="U770" s="12"/>
    </row>
    <row r="771" spans="17:21" x14ac:dyDescent="0.2">
      <c r="Q771" s="12"/>
      <c r="U771" s="12"/>
    </row>
    <row r="772" spans="17:21" x14ac:dyDescent="0.2">
      <c r="Q772" s="12"/>
      <c r="U772" s="12"/>
    </row>
    <row r="773" spans="17:21" x14ac:dyDescent="0.2">
      <c r="Q773" s="12"/>
      <c r="U773" s="12"/>
    </row>
    <row r="774" spans="17:21" x14ac:dyDescent="0.2">
      <c r="Q774" s="12"/>
      <c r="U774" s="12"/>
    </row>
    <row r="775" spans="17:21" x14ac:dyDescent="0.2">
      <c r="Q775" s="12"/>
      <c r="U775" s="12"/>
    </row>
    <row r="776" spans="17:21" x14ac:dyDescent="0.2">
      <c r="Q776" s="12"/>
      <c r="U776" s="12"/>
    </row>
    <row r="777" spans="17:21" x14ac:dyDescent="0.2">
      <c r="Q777" s="12"/>
      <c r="U777" s="12"/>
    </row>
    <row r="778" spans="17:21" x14ac:dyDescent="0.2">
      <c r="Q778" s="12"/>
      <c r="U778" s="12"/>
    </row>
    <row r="779" spans="17:21" x14ac:dyDescent="0.2">
      <c r="Q779" s="12"/>
      <c r="U779" s="12"/>
    </row>
    <row r="780" spans="17:21" x14ac:dyDescent="0.2">
      <c r="Q780" s="12"/>
      <c r="U780" s="12"/>
    </row>
    <row r="781" spans="17:21" x14ac:dyDescent="0.2">
      <c r="Q781" s="12"/>
      <c r="U781" s="12"/>
    </row>
    <row r="782" spans="17:21" x14ac:dyDescent="0.2">
      <c r="Q782" s="12"/>
      <c r="U782" s="12"/>
    </row>
    <row r="783" spans="17:21" x14ac:dyDescent="0.2">
      <c r="Q783" s="12"/>
      <c r="U783" s="12"/>
    </row>
    <row r="784" spans="17:21" x14ac:dyDescent="0.2">
      <c r="Q784" s="12"/>
      <c r="U784" s="12"/>
    </row>
    <row r="785" spans="17:21" x14ac:dyDescent="0.2">
      <c r="Q785" s="12"/>
      <c r="U785" s="12"/>
    </row>
    <row r="786" spans="17:21" x14ac:dyDescent="0.2">
      <c r="Q786" s="12"/>
      <c r="U786" s="12"/>
    </row>
    <row r="787" spans="17:21" x14ac:dyDescent="0.2">
      <c r="Q787" s="12"/>
      <c r="U787" s="12"/>
    </row>
    <row r="788" spans="17:21" x14ac:dyDescent="0.2">
      <c r="Q788" s="12"/>
      <c r="U788" s="12"/>
    </row>
    <row r="789" spans="17:21" x14ac:dyDescent="0.2">
      <c r="Q789" s="12"/>
      <c r="U789" s="12"/>
    </row>
    <row r="790" spans="17:21" x14ac:dyDescent="0.2">
      <c r="Q790" s="12"/>
      <c r="U790" s="12"/>
    </row>
    <row r="791" spans="17:21" x14ac:dyDescent="0.2">
      <c r="Q791" s="12"/>
      <c r="U791" s="12"/>
    </row>
    <row r="792" spans="17:21" x14ac:dyDescent="0.2">
      <c r="Q792" s="12"/>
      <c r="U792" s="12"/>
    </row>
    <row r="793" spans="17:21" x14ac:dyDescent="0.2">
      <c r="Q793" s="12"/>
      <c r="U793" s="12"/>
    </row>
    <row r="794" spans="17:21" x14ac:dyDescent="0.2">
      <c r="Q794" s="12"/>
      <c r="U794" s="12"/>
    </row>
    <row r="795" spans="17:21" x14ac:dyDescent="0.2">
      <c r="Q795" s="12"/>
      <c r="U795" s="12"/>
    </row>
    <row r="796" spans="17:21" x14ac:dyDescent="0.2">
      <c r="Q796" s="12"/>
      <c r="U796" s="12"/>
    </row>
    <row r="797" spans="17:21" x14ac:dyDescent="0.2">
      <c r="Q797" s="12"/>
      <c r="U797" s="12"/>
    </row>
    <row r="798" spans="17:21" x14ac:dyDescent="0.2">
      <c r="Q798" s="12"/>
      <c r="U798" s="12"/>
    </row>
    <row r="799" spans="17:21" x14ac:dyDescent="0.2">
      <c r="Q799" s="12"/>
      <c r="U799" s="12"/>
    </row>
    <row r="800" spans="17:21" x14ac:dyDescent="0.2">
      <c r="Q800" s="12"/>
      <c r="U800" s="12"/>
    </row>
    <row r="801" spans="17:21" x14ac:dyDescent="0.2">
      <c r="Q801" s="12"/>
      <c r="U801" s="12"/>
    </row>
    <row r="802" spans="17:21" x14ac:dyDescent="0.2">
      <c r="Q802" s="12"/>
      <c r="U802" s="12"/>
    </row>
    <row r="803" spans="17:21" x14ac:dyDescent="0.2">
      <c r="Q803" s="12"/>
      <c r="U803" s="12"/>
    </row>
    <row r="804" spans="17:21" x14ac:dyDescent="0.2">
      <c r="Q804" s="12"/>
      <c r="U804" s="12"/>
    </row>
    <row r="805" spans="17:21" x14ac:dyDescent="0.2">
      <c r="Q805" s="12"/>
      <c r="U805" s="12"/>
    </row>
    <row r="806" spans="17:21" x14ac:dyDescent="0.2">
      <c r="Q806" s="12"/>
      <c r="U806" s="12"/>
    </row>
    <row r="807" spans="17:21" x14ac:dyDescent="0.2">
      <c r="Q807" s="12"/>
      <c r="U807" s="12"/>
    </row>
    <row r="808" spans="17:21" x14ac:dyDescent="0.2">
      <c r="Q808" s="12"/>
      <c r="U808" s="12"/>
    </row>
    <row r="809" spans="17:21" x14ac:dyDescent="0.2">
      <c r="Q809" s="12"/>
      <c r="U809" s="12"/>
    </row>
    <row r="810" spans="17:21" x14ac:dyDescent="0.2">
      <c r="Q810" s="12"/>
      <c r="U810" s="12"/>
    </row>
    <row r="811" spans="17:21" x14ac:dyDescent="0.2">
      <c r="Q811" s="12"/>
      <c r="U811" s="12"/>
    </row>
    <row r="812" spans="17:21" x14ac:dyDescent="0.2">
      <c r="Q812" s="12"/>
      <c r="U812" s="12"/>
    </row>
    <row r="813" spans="17:21" x14ac:dyDescent="0.2">
      <c r="Q813" s="12"/>
      <c r="U813" s="12"/>
    </row>
    <row r="814" spans="17:21" x14ac:dyDescent="0.2">
      <c r="Q814" s="12"/>
      <c r="U814" s="12"/>
    </row>
    <row r="815" spans="17:21" x14ac:dyDescent="0.2">
      <c r="Q815" s="12"/>
      <c r="U815" s="12"/>
    </row>
    <row r="816" spans="17:21" x14ac:dyDescent="0.2">
      <c r="Q816" s="12"/>
      <c r="U816" s="12"/>
    </row>
    <row r="817" spans="17:21" x14ac:dyDescent="0.2">
      <c r="Q817" s="12"/>
      <c r="U817" s="12"/>
    </row>
    <row r="818" spans="17:21" x14ac:dyDescent="0.2">
      <c r="Q818" s="12"/>
      <c r="U818" s="12"/>
    </row>
    <row r="819" spans="17:21" x14ac:dyDescent="0.2">
      <c r="Q819" s="12"/>
      <c r="U819" s="12"/>
    </row>
    <row r="820" spans="17:21" x14ac:dyDescent="0.2">
      <c r="Q820" s="12"/>
      <c r="U820" s="12"/>
    </row>
    <row r="821" spans="17:21" x14ac:dyDescent="0.2">
      <c r="Q821" s="12"/>
      <c r="U821" s="12"/>
    </row>
    <row r="822" spans="17:21" x14ac:dyDescent="0.2">
      <c r="Q822" s="12"/>
      <c r="U822" s="12"/>
    </row>
    <row r="823" spans="17:21" x14ac:dyDescent="0.2">
      <c r="Q823" s="12"/>
      <c r="U823" s="12"/>
    </row>
    <row r="824" spans="17:21" x14ac:dyDescent="0.2">
      <c r="Q824" s="12"/>
      <c r="U824" s="12"/>
    </row>
    <row r="825" spans="17:21" x14ac:dyDescent="0.2">
      <c r="Q825" s="12"/>
      <c r="U825" s="12"/>
    </row>
    <row r="826" spans="17:21" x14ac:dyDescent="0.2">
      <c r="Q826" s="12"/>
      <c r="U826" s="12"/>
    </row>
    <row r="827" spans="17:21" x14ac:dyDescent="0.2">
      <c r="Q827" s="12"/>
      <c r="U827" s="12"/>
    </row>
    <row r="828" spans="17:21" x14ac:dyDescent="0.2">
      <c r="Q828" s="12"/>
      <c r="U828" s="12"/>
    </row>
    <row r="829" spans="17:21" x14ac:dyDescent="0.2">
      <c r="Q829" s="12"/>
      <c r="U829" s="12"/>
    </row>
    <row r="830" spans="17:21" x14ac:dyDescent="0.2">
      <c r="Q830" s="12"/>
      <c r="U830" s="12"/>
    </row>
    <row r="831" spans="17:21" x14ac:dyDescent="0.2">
      <c r="Q831" s="12"/>
      <c r="U831" s="12"/>
    </row>
    <row r="832" spans="17:21" x14ac:dyDescent="0.2">
      <c r="Q832" s="12"/>
      <c r="U832" s="12"/>
    </row>
    <row r="833" spans="17:21" x14ac:dyDescent="0.2">
      <c r="Q833" s="12"/>
      <c r="U833" s="12"/>
    </row>
    <row r="834" spans="17:21" x14ac:dyDescent="0.2">
      <c r="Q834" s="12"/>
      <c r="U834" s="12"/>
    </row>
    <row r="835" spans="17:21" x14ac:dyDescent="0.2">
      <c r="Q835" s="12"/>
      <c r="U835" s="12"/>
    </row>
    <row r="836" spans="17:21" x14ac:dyDescent="0.2">
      <c r="Q836" s="12"/>
      <c r="U836" s="12"/>
    </row>
    <row r="837" spans="17:21" x14ac:dyDescent="0.2">
      <c r="Q837" s="12"/>
      <c r="U837" s="12"/>
    </row>
    <row r="838" spans="17:21" x14ac:dyDescent="0.2">
      <c r="Q838" s="12"/>
      <c r="U838" s="12"/>
    </row>
    <row r="839" spans="17:21" x14ac:dyDescent="0.2">
      <c r="Q839" s="12"/>
      <c r="U839" s="12"/>
    </row>
    <row r="840" spans="17:21" x14ac:dyDescent="0.2">
      <c r="Q840" s="12"/>
      <c r="U840" s="12"/>
    </row>
    <row r="841" spans="17:21" x14ac:dyDescent="0.2">
      <c r="Q841" s="12"/>
      <c r="U841" s="12"/>
    </row>
    <row r="842" spans="17:21" x14ac:dyDescent="0.2">
      <c r="Q842" s="12"/>
      <c r="U842" s="12"/>
    </row>
    <row r="843" spans="17:21" x14ac:dyDescent="0.2">
      <c r="Q843" s="12"/>
      <c r="U843" s="12"/>
    </row>
    <row r="844" spans="17:21" x14ac:dyDescent="0.2">
      <c r="Q844" s="12"/>
      <c r="U844" s="12"/>
    </row>
    <row r="845" spans="17:21" x14ac:dyDescent="0.2">
      <c r="Q845" s="12"/>
      <c r="U845" s="12"/>
    </row>
    <row r="846" spans="17:21" x14ac:dyDescent="0.2">
      <c r="Q846" s="12"/>
      <c r="U846" s="12"/>
    </row>
    <row r="847" spans="17:21" x14ac:dyDescent="0.2">
      <c r="Q847" s="12"/>
      <c r="U847" s="12"/>
    </row>
    <row r="848" spans="17:21" x14ac:dyDescent="0.2">
      <c r="Q848" s="12"/>
      <c r="U848" s="12"/>
    </row>
    <row r="849" spans="17:21" x14ac:dyDescent="0.2">
      <c r="Q849" s="12"/>
      <c r="U849" s="12"/>
    </row>
    <row r="850" spans="17:21" x14ac:dyDescent="0.2">
      <c r="Q850" s="12"/>
      <c r="U850" s="12"/>
    </row>
    <row r="851" spans="17:21" x14ac:dyDescent="0.2">
      <c r="Q851" s="12"/>
      <c r="U851" s="12"/>
    </row>
    <row r="852" spans="17:21" x14ac:dyDescent="0.2">
      <c r="Q852" s="12"/>
      <c r="U852" s="12"/>
    </row>
    <row r="853" spans="17:21" x14ac:dyDescent="0.2">
      <c r="Q853" s="12"/>
      <c r="U853" s="12"/>
    </row>
    <row r="854" spans="17:21" x14ac:dyDescent="0.2">
      <c r="Q854" s="12"/>
      <c r="U854" s="12"/>
    </row>
    <row r="855" spans="17:21" x14ac:dyDescent="0.2">
      <c r="Q855" s="12"/>
      <c r="U855" s="12"/>
    </row>
    <row r="856" spans="17:21" x14ac:dyDescent="0.2">
      <c r="Q856" s="12"/>
      <c r="U856" s="12"/>
    </row>
    <row r="857" spans="17:21" x14ac:dyDescent="0.2">
      <c r="Q857" s="12"/>
      <c r="U857" s="12"/>
    </row>
    <row r="858" spans="17:21" x14ac:dyDescent="0.2">
      <c r="Q858" s="12"/>
      <c r="U858" s="12"/>
    </row>
    <row r="859" spans="17:21" x14ac:dyDescent="0.2">
      <c r="Q859" s="12"/>
      <c r="U859" s="12"/>
    </row>
    <row r="860" spans="17:21" x14ac:dyDescent="0.2">
      <c r="Q860" s="12"/>
      <c r="U860" s="12"/>
    </row>
    <row r="861" spans="17:21" x14ac:dyDescent="0.2">
      <c r="Q861" s="12"/>
      <c r="U861" s="12"/>
    </row>
    <row r="862" spans="17:21" x14ac:dyDescent="0.2">
      <c r="Q862" s="12"/>
      <c r="U862" s="12"/>
    </row>
    <row r="863" spans="17:21" x14ac:dyDescent="0.2">
      <c r="Q863" s="12"/>
      <c r="U863" s="12"/>
    </row>
    <row r="864" spans="17:21" x14ac:dyDescent="0.2">
      <c r="Q864" s="12"/>
      <c r="U864" s="12"/>
    </row>
    <row r="865" spans="17:21" x14ac:dyDescent="0.2">
      <c r="Q865" s="12"/>
      <c r="U865" s="12"/>
    </row>
    <row r="866" spans="17:21" x14ac:dyDescent="0.2">
      <c r="Q866" s="12"/>
      <c r="U866" s="12"/>
    </row>
    <row r="867" spans="17:21" x14ac:dyDescent="0.2">
      <c r="Q867" s="12"/>
      <c r="U867" s="12"/>
    </row>
    <row r="868" spans="17:21" x14ac:dyDescent="0.2">
      <c r="Q868" s="12"/>
      <c r="U868" s="12"/>
    </row>
    <row r="869" spans="17:21" x14ac:dyDescent="0.2">
      <c r="Q869" s="12"/>
      <c r="U869" s="12"/>
    </row>
    <row r="870" spans="17:21" x14ac:dyDescent="0.2">
      <c r="Q870" s="12"/>
      <c r="U870" s="12"/>
    </row>
    <row r="871" spans="17:21" x14ac:dyDescent="0.2">
      <c r="Q871" s="12"/>
      <c r="U871" s="12"/>
    </row>
    <row r="872" spans="17:21" x14ac:dyDescent="0.2">
      <c r="Q872" s="12"/>
      <c r="U872" s="12"/>
    </row>
    <row r="873" spans="17:21" x14ac:dyDescent="0.2">
      <c r="Q873" s="12"/>
      <c r="U873" s="12"/>
    </row>
    <row r="874" spans="17:21" x14ac:dyDescent="0.2">
      <c r="Q874" s="12"/>
      <c r="U874" s="12"/>
    </row>
    <row r="875" spans="17:21" x14ac:dyDescent="0.2">
      <c r="Q875" s="12"/>
      <c r="U875" s="12"/>
    </row>
    <row r="876" spans="17:21" x14ac:dyDescent="0.2">
      <c r="Q876" s="12"/>
      <c r="U876" s="12"/>
    </row>
    <row r="877" spans="17:21" x14ac:dyDescent="0.2">
      <c r="Q877" s="12"/>
      <c r="U877" s="12"/>
    </row>
    <row r="878" spans="17:21" x14ac:dyDescent="0.2">
      <c r="Q878" s="12"/>
      <c r="U878" s="12"/>
    </row>
    <row r="879" spans="17:21" x14ac:dyDescent="0.2">
      <c r="Q879" s="12"/>
      <c r="U879" s="12"/>
    </row>
    <row r="880" spans="17:21" x14ac:dyDescent="0.2">
      <c r="Q880" s="12"/>
      <c r="U880" s="12"/>
    </row>
    <row r="881" spans="17:21" x14ac:dyDescent="0.2">
      <c r="Q881" s="12"/>
      <c r="U881" s="12"/>
    </row>
    <row r="882" spans="17:21" x14ac:dyDescent="0.2">
      <c r="Q882" s="12"/>
      <c r="U882" s="12"/>
    </row>
    <row r="883" spans="17:21" x14ac:dyDescent="0.2">
      <c r="Q883" s="12"/>
      <c r="U883" s="12"/>
    </row>
    <row r="884" spans="17:21" x14ac:dyDescent="0.2">
      <c r="Q884" s="12"/>
      <c r="U884" s="12"/>
    </row>
    <row r="885" spans="17:21" x14ac:dyDescent="0.2">
      <c r="Q885" s="12"/>
      <c r="U885" s="12"/>
    </row>
    <row r="886" spans="17:21" x14ac:dyDescent="0.2">
      <c r="Q886" s="12"/>
      <c r="U886" s="12"/>
    </row>
    <row r="887" spans="17:21" x14ac:dyDescent="0.2">
      <c r="Q887" s="12"/>
      <c r="U887" s="12"/>
    </row>
    <row r="888" spans="17:21" x14ac:dyDescent="0.2">
      <c r="Q888" s="12"/>
      <c r="U888" s="12"/>
    </row>
    <row r="889" spans="17:21" x14ac:dyDescent="0.2">
      <c r="Q889" s="12"/>
      <c r="U889" s="12"/>
    </row>
    <row r="890" spans="17:21" x14ac:dyDescent="0.2">
      <c r="Q890" s="12"/>
      <c r="U890" s="12"/>
    </row>
    <row r="891" spans="17:21" x14ac:dyDescent="0.2">
      <c r="Q891" s="12"/>
      <c r="U891" s="12"/>
    </row>
    <row r="892" spans="17:21" x14ac:dyDescent="0.2">
      <c r="Q892" s="12"/>
      <c r="U892" s="12"/>
    </row>
    <row r="893" spans="17:21" x14ac:dyDescent="0.2">
      <c r="Q893" s="12"/>
      <c r="U893" s="12"/>
    </row>
    <row r="894" spans="17:21" x14ac:dyDescent="0.2">
      <c r="Q894" s="12"/>
      <c r="U894" s="12"/>
    </row>
    <row r="895" spans="17:21" x14ac:dyDescent="0.2">
      <c r="Q895" s="12"/>
      <c r="U895" s="12"/>
    </row>
    <row r="896" spans="17:21" x14ac:dyDescent="0.2">
      <c r="Q896" s="12"/>
      <c r="U896" s="12"/>
    </row>
    <row r="897" spans="17:21" x14ac:dyDescent="0.2">
      <c r="Q897" s="12"/>
      <c r="U897" s="12"/>
    </row>
    <row r="898" spans="17:21" x14ac:dyDescent="0.2">
      <c r="Q898" s="12"/>
      <c r="U898" s="12"/>
    </row>
    <row r="899" spans="17:21" x14ac:dyDescent="0.2">
      <c r="Q899" s="12"/>
      <c r="U899" s="12"/>
    </row>
    <row r="900" spans="17:21" x14ac:dyDescent="0.2">
      <c r="Q900" s="12"/>
      <c r="U900" s="12"/>
    </row>
    <row r="901" spans="17:21" x14ac:dyDescent="0.2">
      <c r="Q901" s="12"/>
      <c r="U901" s="12"/>
    </row>
    <row r="902" spans="17:21" x14ac:dyDescent="0.2">
      <c r="Q902" s="12"/>
      <c r="U902" s="12"/>
    </row>
    <row r="903" spans="17:21" x14ac:dyDescent="0.2">
      <c r="Q903" s="12"/>
      <c r="U903" s="12"/>
    </row>
    <row r="904" spans="17:21" x14ac:dyDescent="0.2">
      <c r="Q904" s="12"/>
      <c r="U904" s="12"/>
    </row>
    <row r="905" spans="17:21" x14ac:dyDescent="0.2">
      <c r="Q905" s="12"/>
      <c r="U905" s="12"/>
    </row>
    <row r="906" spans="17:21" x14ac:dyDescent="0.2">
      <c r="Q906" s="12"/>
      <c r="U906" s="12"/>
    </row>
    <row r="907" spans="17:21" x14ac:dyDescent="0.2">
      <c r="Q907" s="12"/>
      <c r="U907" s="12"/>
    </row>
    <row r="908" spans="17:21" x14ac:dyDescent="0.2">
      <c r="Q908" s="12"/>
      <c r="U908" s="12"/>
    </row>
    <row r="909" spans="17:21" x14ac:dyDescent="0.2">
      <c r="Q909" s="12"/>
      <c r="U909" s="12"/>
    </row>
    <row r="910" spans="17:21" x14ac:dyDescent="0.2">
      <c r="Q910" s="12"/>
      <c r="U910" s="12"/>
    </row>
    <row r="911" spans="17:21" x14ac:dyDescent="0.2">
      <c r="Q911" s="12"/>
      <c r="U911" s="12"/>
    </row>
    <row r="912" spans="17:21" x14ac:dyDescent="0.2">
      <c r="Q912" s="12"/>
      <c r="U912" s="12"/>
    </row>
    <row r="913" spans="17:21" x14ac:dyDescent="0.2">
      <c r="Q913" s="12"/>
      <c r="U913" s="12"/>
    </row>
    <row r="914" spans="17:21" x14ac:dyDescent="0.2">
      <c r="Q914" s="12"/>
      <c r="U914" s="12"/>
    </row>
    <row r="915" spans="17:21" x14ac:dyDescent="0.2">
      <c r="Q915" s="12"/>
      <c r="U915" s="12"/>
    </row>
    <row r="916" spans="17:21" x14ac:dyDescent="0.2">
      <c r="Q916" s="12"/>
      <c r="U916" s="12"/>
    </row>
    <row r="917" spans="17:21" x14ac:dyDescent="0.2">
      <c r="Q917" s="12"/>
      <c r="U917" s="12"/>
    </row>
    <row r="918" spans="17:21" x14ac:dyDescent="0.2">
      <c r="Q918" s="12"/>
      <c r="U918" s="12"/>
    </row>
    <row r="919" spans="17:21" x14ac:dyDescent="0.2">
      <c r="Q919" s="12"/>
      <c r="U919" s="12"/>
    </row>
    <row r="920" spans="17:21" x14ac:dyDescent="0.2">
      <c r="Q920" s="12"/>
      <c r="U920" s="12"/>
    </row>
    <row r="921" spans="17:21" x14ac:dyDescent="0.2">
      <c r="Q921" s="12"/>
      <c r="U921" s="12"/>
    </row>
    <row r="922" spans="17:21" x14ac:dyDescent="0.2">
      <c r="Q922" s="12"/>
      <c r="U922" s="12"/>
    </row>
    <row r="923" spans="17:21" x14ac:dyDescent="0.2">
      <c r="Q923" s="12"/>
      <c r="U923" s="12"/>
    </row>
    <row r="924" spans="17:21" x14ac:dyDescent="0.2">
      <c r="Q924" s="12"/>
      <c r="U924" s="12"/>
    </row>
    <row r="925" spans="17:21" x14ac:dyDescent="0.2">
      <c r="Q925" s="12"/>
      <c r="U925" s="12"/>
    </row>
    <row r="926" spans="17:21" x14ac:dyDescent="0.2">
      <c r="Q926" s="12"/>
      <c r="U926" s="12"/>
    </row>
    <row r="927" spans="17:21" x14ac:dyDescent="0.2">
      <c r="Q927" s="12"/>
      <c r="U927" s="12"/>
    </row>
    <row r="928" spans="17:21" x14ac:dyDescent="0.2">
      <c r="Q928" s="12"/>
      <c r="U928" s="12"/>
    </row>
    <row r="929" spans="17:21" x14ac:dyDescent="0.2">
      <c r="Q929" s="12"/>
      <c r="U929" s="12"/>
    </row>
    <row r="930" spans="17:21" x14ac:dyDescent="0.2">
      <c r="Q930" s="12"/>
      <c r="U930" s="12"/>
    </row>
    <row r="931" spans="17:21" x14ac:dyDescent="0.2">
      <c r="Q931" s="12"/>
      <c r="U931" s="12"/>
    </row>
    <row r="932" spans="17:21" x14ac:dyDescent="0.2">
      <c r="Q932" s="12"/>
      <c r="U932" s="12"/>
    </row>
    <row r="933" spans="17:21" x14ac:dyDescent="0.2">
      <c r="Q933" s="12"/>
      <c r="U933" s="12"/>
    </row>
    <row r="934" spans="17:21" x14ac:dyDescent="0.2">
      <c r="Q934" s="12"/>
      <c r="U934" s="12"/>
    </row>
    <row r="935" spans="17:21" x14ac:dyDescent="0.2">
      <c r="Q935" s="12"/>
      <c r="U935" s="12"/>
    </row>
    <row r="936" spans="17:21" x14ac:dyDescent="0.2">
      <c r="Q936" s="12"/>
      <c r="U936" s="12"/>
    </row>
    <row r="937" spans="17:21" x14ac:dyDescent="0.2">
      <c r="Q937" s="12"/>
      <c r="U937" s="12"/>
    </row>
    <row r="938" spans="17:21" x14ac:dyDescent="0.2">
      <c r="Q938" s="12"/>
      <c r="U938" s="12"/>
    </row>
    <row r="939" spans="17:21" x14ac:dyDescent="0.2">
      <c r="Q939" s="12"/>
      <c r="U939" s="12"/>
    </row>
    <row r="940" spans="17:21" x14ac:dyDescent="0.2">
      <c r="Q940" s="12"/>
      <c r="U940" s="12"/>
    </row>
    <row r="941" spans="17:21" x14ac:dyDescent="0.2">
      <c r="Q941" s="12"/>
      <c r="U941" s="12"/>
    </row>
    <row r="942" spans="17:21" x14ac:dyDescent="0.2">
      <c r="Q942" s="12"/>
      <c r="U942" s="12"/>
    </row>
    <row r="943" spans="17:21" x14ac:dyDescent="0.2">
      <c r="Q943" s="12"/>
      <c r="U943" s="12"/>
    </row>
    <row r="944" spans="17:21" x14ac:dyDescent="0.2">
      <c r="Q944" s="12"/>
      <c r="U944" s="12"/>
    </row>
    <row r="945" spans="17:21" x14ac:dyDescent="0.2">
      <c r="Q945" s="12"/>
      <c r="U945" s="12"/>
    </row>
    <row r="946" spans="17:21" x14ac:dyDescent="0.2">
      <c r="Q946" s="12"/>
      <c r="U946" s="12"/>
    </row>
    <row r="947" spans="17:21" x14ac:dyDescent="0.2">
      <c r="Q947" s="12"/>
      <c r="U947" s="12"/>
    </row>
    <row r="948" spans="17:21" x14ac:dyDescent="0.2">
      <c r="Q948" s="12"/>
      <c r="U948" s="12"/>
    </row>
    <row r="949" spans="17:21" x14ac:dyDescent="0.2">
      <c r="Q949" s="12"/>
      <c r="U949" s="12"/>
    </row>
    <row r="950" spans="17:21" x14ac:dyDescent="0.2">
      <c r="Q950" s="12"/>
      <c r="U950" s="12"/>
    </row>
    <row r="951" spans="17:21" x14ac:dyDescent="0.2">
      <c r="Q951" s="12"/>
      <c r="U951" s="12"/>
    </row>
    <row r="952" spans="17:21" x14ac:dyDescent="0.2">
      <c r="Q952" s="12"/>
      <c r="U952" s="12"/>
    </row>
    <row r="953" spans="17:21" x14ac:dyDescent="0.2">
      <c r="Q953" s="12"/>
      <c r="U953" s="12"/>
    </row>
    <row r="954" spans="17:21" x14ac:dyDescent="0.2">
      <c r="Q954" s="12"/>
      <c r="U954" s="12"/>
    </row>
    <row r="955" spans="17:21" x14ac:dyDescent="0.2">
      <c r="Q955" s="12"/>
      <c r="U955" s="12"/>
    </row>
    <row r="956" spans="17:21" x14ac:dyDescent="0.2">
      <c r="Q956" s="12"/>
      <c r="U956" s="12"/>
    </row>
    <row r="957" spans="17:21" x14ac:dyDescent="0.2">
      <c r="Q957" s="12"/>
      <c r="U957" s="12"/>
    </row>
    <row r="958" spans="17:21" x14ac:dyDescent="0.2">
      <c r="Q958" s="12"/>
      <c r="U958" s="12"/>
    </row>
    <row r="959" spans="17:21" x14ac:dyDescent="0.2">
      <c r="Q959" s="12"/>
      <c r="U959" s="12"/>
    </row>
    <row r="960" spans="17:21" x14ac:dyDescent="0.2">
      <c r="Q960" s="12"/>
      <c r="U960" s="12"/>
    </row>
    <row r="961" spans="17:21" x14ac:dyDescent="0.2">
      <c r="Q961" s="12"/>
      <c r="U961" s="12"/>
    </row>
    <row r="962" spans="17:21" x14ac:dyDescent="0.2">
      <c r="Q962" s="12"/>
      <c r="U962" s="12"/>
    </row>
    <row r="963" spans="17:21" x14ac:dyDescent="0.2">
      <c r="Q963" s="12"/>
      <c r="U963" s="12"/>
    </row>
    <row r="964" spans="17:21" x14ac:dyDescent="0.2">
      <c r="Q964" s="12"/>
      <c r="U964" s="12"/>
    </row>
    <row r="965" spans="17:21" x14ac:dyDescent="0.2">
      <c r="Q965" s="12"/>
      <c r="U965" s="12"/>
    </row>
    <row r="966" spans="17:21" x14ac:dyDescent="0.2">
      <c r="Q966" s="12"/>
      <c r="U966" s="12"/>
    </row>
    <row r="967" spans="17:21" x14ac:dyDescent="0.2">
      <c r="Q967" s="12"/>
      <c r="U967" s="12"/>
    </row>
    <row r="968" spans="17:21" x14ac:dyDescent="0.2">
      <c r="Q968" s="12"/>
      <c r="U968" s="12"/>
    </row>
    <row r="969" spans="17:21" x14ac:dyDescent="0.2">
      <c r="Q969" s="12"/>
      <c r="U969" s="12"/>
    </row>
    <row r="970" spans="17:21" x14ac:dyDescent="0.2">
      <c r="Q970" s="12"/>
      <c r="U970" s="12"/>
    </row>
    <row r="971" spans="17:21" x14ac:dyDescent="0.2">
      <c r="Q971" s="12"/>
      <c r="U971" s="12"/>
    </row>
    <row r="972" spans="17:21" x14ac:dyDescent="0.2">
      <c r="Q972" s="12"/>
      <c r="U972" s="12"/>
    </row>
    <row r="973" spans="17:21" x14ac:dyDescent="0.2">
      <c r="Q973" s="12"/>
      <c r="U973" s="12"/>
    </row>
    <row r="974" spans="17:21" x14ac:dyDescent="0.2">
      <c r="Q974" s="12"/>
      <c r="U974" s="12"/>
    </row>
    <row r="975" spans="17:21" x14ac:dyDescent="0.2">
      <c r="Q975" s="12"/>
      <c r="U975" s="12"/>
    </row>
    <row r="976" spans="17:21" x14ac:dyDescent="0.2">
      <c r="Q976" s="12"/>
      <c r="U976" s="12"/>
    </row>
    <row r="977" spans="17:21" x14ac:dyDescent="0.2">
      <c r="Q977" s="12"/>
      <c r="U977" s="12"/>
    </row>
    <row r="978" spans="17:21" x14ac:dyDescent="0.2">
      <c r="Q978" s="12"/>
      <c r="U978" s="12"/>
    </row>
    <row r="979" spans="17:21" x14ac:dyDescent="0.2">
      <c r="Q979" s="12"/>
      <c r="U979" s="12"/>
    </row>
    <row r="980" spans="17:21" x14ac:dyDescent="0.2">
      <c r="Q980" s="12"/>
      <c r="U980" s="12"/>
    </row>
    <row r="981" spans="17:21" x14ac:dyDescent="0.2">
      <c r="Q981" s="12"/>
      <c r="U981" s="12"/>
    </row>
    <row r="982" spans="17:21" x14ac:dyDescent="0.2">
      <c r="Q982" s="12"/>
      <c r="U982" s="12"/>
    </row>
    <row r="983" spans="17:21" x14ac:dyDescent="0.2">
      <c r="Q983" s="12"/>
      <c r="U983" s="12"/>
    </row>
    <row r="984" spans="17:21" x14ac:dyDescent="0.2">
      <c r="Q984" s="12"/>
      <c r="U984" s="12"/>
    </row>
    <row r="985" spans="17:21" x14ac:dyDescent="0.2">
      <c r="Q985" s="12"/>
      <c r="U985" s="12"/>
    </row>
    <row r="986" spans="17:21" x14ac:dyDescent="0.2">
      <c r="Q986" s="12"/>
      <c r="U986" s="12"/>
    </row>
    <row r="987" spans="17:21" x14ac:dyDescent="0.2">
      <c r="Q987" s="12"/>
      <c r="U987" s="12"/>
    </row>
    <row r="988" spans="17:21" x14ac:dyDescent="0.2">
      <c r="Q988" s="12"/>
      <c r="U988" s="12"/>
    </row>
    <row r="989" spans="17:21" x14ac:dyDescent="0.2">
      <c r="Q989" s="12"/>
      <c r="U989" s="12"/>
    </row>
    <row r="990" spans="17:21" x14ac:dyDescent="0.2">
      <c r="Q990" s="12"/>
      <c r="U990" s="12"/>
    </row>
    <row r="991" spans="17:21" x14ac:dyDescent="0.2">
      <c r="Q991" s="12"/>
      <c r="U991" s="12"/>
    </row>
    <row r="992" spans="17:21" x14ac:dyDescent="0.2">
      <c r="Q992" s="12"/>
      <c r="U992" s="12"/>
    </row>
    <row r="993" spans="17:21" x14ac:dyDescent="0.2">
      <c r="Q993" s="12"/>
      <c r="U993" s="12"/>
    </row>
    <row r="994" spans="17:21" x14ac:dyDescent="0.2">
      <c r="Q994" s="12"/>
      <c r="U994" s="12"/>
    </row>
    <row r="995" spans="17:21" x14ac:dyDescent="0.2">
      <c r="Q995" s="12"/>
      <c r="U995" s="12"/>
    </row>
    <row r="996" spans="17:21" x14ac:dyDescent="0.2">
      <c r="Q996" s="12"/>
      <c r="U996" s="12"/>
    </row>
    <row r="997" spans="17:21" x14ac:dyDescent="0.2">
      <c r="Q997" s="12"/>
      <c r="U997" s="12"/>
    </row>
    <row r="998" spans="17:21" x14ac:dyDescent="0.2">
      <c r="Q998" s="12"/>
      <c r="U998" s="12"/>
    </row>
    <row r="999" spans="17:21" x14ac:dyDescent="0.2">
      <c r="Q999" s="12"/>
      <c r="U999" s="12"/>
    </row>
    <row r="1000" spans="17:21" x14ac:dyDescent="0.2">
      <c r="Q1000" s="12"/>
      <c r="U1000" s="12"/>
    </row>
    <row r="1001" spans="17:21" x14ac:dyDescent="0.2">
      <c r="Q1001" s="12"/>
      <c r="U1001" s="12"/>
    </row>
    <row r="1002" spans="17:21" x14ac:dyDescent="0.2">
      <c r="Q1002" s="12"/>
      <c r="U1002" s="12"/>
    </row>
    <row r="1003" spans="17:21" x14ac:dyDescent="0.2">
      <c r="Q1003" s="12"/>
      <c r="U1003" s="12"/>
    </row>
    <row r="1004" spans="17:21" x14ac:dyDescent="0.2">
      <c r="Q1004" s="12"/>
      <c r="U1004" s="12"/>
    </row>
    <row r="1005" spans="17:21" x14ac:dyDescent="0.2">
      <c r="Q1005" s="12"/>
      <c r="U1005" s="12"/>
    </row>
    <row r="1006" spans="17:21" x14ac:dyDescent="0.2">
      <c r="Q1006" s="12"/>
      <c r="U1006" s="12"/>
    </row>
    <row r="1007" spans="17:21" x14ac:dyDescent="0.2">
      <c r="Q1007" s="12"/>
      <c r="U1007" s="12"/>
    </row>
    <row r="1008" spans="17:21" x14ac:dyDescent="0.2">
      <c r="Q1008" s="12"/>
      <c r="U1008" s="12"/>
    </row>
    <row r="1009" spans="17:21" x14ac:dyDescent="0.2">
      <c r="Q1009" s="12"/>
      <c r="U1009" s="12"/>
    </row>
    <row r="1010" spans="17:21" x14ac:dyDescent="0.2">
      <c r="Q1010" s="12"/>
      <c r="U1010" s="12"/>
    </row>
    <row r="1011" spans="17:21" x14ac:dyDescent="0.2">
      <c r="Q1011" s="12"/>
      <c r="U1011" s="12"/>
    </row>
    <row r="1012" spans="17:21" x14ac:dyDescent="0.2">
      <c r="Q1012" s="12"/>
      <c r="U1012" s="12"/>
    </row>
    <row r="1013" spans="17:21" x14ac:dyDescent="0.2">
      <c r="Q1013" s="12"/>
      <c r="U1013" s="12"/>
    </row>
    <row r="1014" spans="17:21" x14ac:dyDescent="0.2">
      <c r="Q1014" s="12"/>
      <c r="U1014" s="12"/>
    </row>
    <row r="1015" spans="17:21" x14ac:dyDescent="0.2">
      <c r="Q1015" s="12"/>
      <c r="U1015" s="12"/>
    </row>
    <row r="1016" spans="17:21" x14ac:dyDescent="0.2">
      <c r="Q1016" s="12"/>
      <c r="U1016" s="12"/>
    </row>
    <row r="1017" spans="17:21" x14ac:dyDescent="0.2">
      <c r="Q1017" s="12"/>
      <c r="U1017" s="12"/>
    </row>
    <row r="1018" spans="17:21" x14ac:dyDescent="0.2">
      <c r="Q1018" s="12"/>
      <c r="U1018" s="12"/>
    </row>
    <row r="1019" spans="17:21" x14ac:dyDescent="0.2">
      <c r="Q1019" s="12"/>
      <c r="U1019" s="12"/>
    </row>
    <row r="1020" spans="17:21" x14ac:dyDescent="0.2">
      <c r="Q1020" s="12"/>
      <c r="U1020" s="12"/>
    </row>
    <row r="1021" spans="17:21" x14ac:dyDescent="0.2">
      <c r="Q1021" s="12"/>
      <c r="U1021" s="12"/>
    </row>
    <row r="1022" spans="17:21" x14ac:dyDescent="0.2">
      <c r="Q1022" s="12"/>
      <c r="U1022" s="12"/>
    </row>
    <row r="1023" spans="17:21" x14ac:dyDescent="0.2">
      <c r="Q1023" s="12"/>
      <c r="U1023" s="12"/>
    </row>
    <row r="1024" spans="17:21" x14ac:dyDescent="0.2">
      <c r="Q1024" s="12"/>
      <c r="U1024" s="12"/>
    </row>
    <row r="1025" spans="17:21" x14ac:dyDescent="0.2">
      <c r="Q1025" s="12"/>
      <c r="U1025" s="12"/>
    </row>
    <row r="1026" spans="17:21" x14ac:dyDescent="0.2">
      <c r="Q1026" s="12"/>
      <c r="U1026" s="12"/>
    </row>
    <row r="1027" spans="17:21" x14ac:dyDescent="0.2">
      <c r="Q1027" s="12"/>
      <c r="U1027" s="12"/>
    </row>
    <row r="1028" spans="17:21" x14ac:dyDescent="0.2">
      <c r="Q1028" s="12"/>
      <c r="U1028" s="12"/>
    </row>
    <row r="1029" spans="17:21" x14ac:dyDescent="0.2">
      <c r="Q1029" s="12"/>
      <c r="U1029" s="12"/>
    </row>
    <row r="1030" spans="17:21" x14ac:dyDescent="0.2">
      <c r="Q1030" s="12"/>
      <c r="U1030" s="12"/>
    </row>
    <row r="1031" spans="17:21" x14ac:dyDescent="0.2">
      <c r="Q1031" s="12"/>
      <c r="U1031" s="12"/>
    </row>
    <row r="1032" spans="17:21" x14ac:dyDescent="0.2">
      <c r="Q1032" s="12"/>
      <c r="U1032" s="12"/>
    </row>
    <row r="1033" spans="17:21" x14ac:dyDescent="0.2">
      <c r="Q1033" s="12"/>
      <c r="U1033" s="12"/>
    </row>
    <row r="1034" spans="17:21" x14ac:dyDescent="0.2">
      <c r="Q1034" s="12"/>
      <c r="U1034" s="12"/>
    </row>
    <row r="1035" spans="17:21" x14ac:dyDescent="0.2">
      <c r="Q1035" s="12"/>
      <c r="U1035" s="12"/>
    </row>
    <row r="1036" spans="17:21" x14ac:dyDescent="0.2">
      <c r="Q1036" s="12"/>
      <c r="U1036" s="12"/>
    </row>
    <row r="1037" spans="17:21" x14ac:dyDescent="0.2">
      <c r="Q1037" s="12"/>
      <c r="U1037" s="12"/>
    </row>
    <row r="1038" spans="17:21" x14ac:dyDescent="0.2">
      <c r="Q1038" s="12"/>
      <c r="U1038" s="12"/>
    </row>
    <row r="1039" spans="17:21" x14ac:dyDescent="0.2">
      <c r="Q1039" s="12"/>
      <c r="U1039" s="12"/>
    </row>
    <row r="1040" spans="17:21" x14ac:dyDescent="0.2">
      <c r="Q1040" s="12"/>
      <c r="U1040" s="12"/>
    </row>
    <row r="1041" spans="17:21" x14ac:dyDescent="0.2">
      <c r="Q1041" s="12"/>
      <c r="U1041" s="12"/>
    </row>
    <row r="1042" spans="17:21" x14ac:dyDescent="0.2">
      <c r="Q1042" s="12"/>
      <c r="U1042" s="12"/>
    </row>
    <row r="1043" spans="17:21" x14ac:dyDescent="0.2">
      <c r="Q1043" s="12"/>
      <c r="U1043" s="12"/>
    </row>
    <row r="1044" spans="17:21" x14ac:dyDescent="0.2">
      <c r="Q1044" s="12"/>
      <c r="U1044" s="12"/>
    </row>
    <row r="1045" spans="17:21" x14ac:dyDescent="0.2">
      <c r="Q1045" s="12"/>
      <c r="U1045" s="12"/>
    </row>
    <row r="1046" spans="17:21" x14ac:dyDescent="0.2">
      <c r="Q1046" s="12"/>
      <c r="U1046" s="12"/>
    </row>
    <row r="1047" spans="17:21" x14ac:dyDescent="0.2">
      <c r="Q1047" s="12"/>
      <c r="U1047" s="12"/>
    </row>
    <row r="1048" spans="17:21" x14ac:dyDescent="0.2">
      <c r="Q1048" s="12"/>
      <c r="U1048" s="12"/>
    </row>
    <row r="1049" spans="17:21" x14ac:dyDescent="0.2">
      <c r="Q1049" s="12"/>
      <c r="U1049" s="12"/>
    </row>
    <row r="1050" spans="17:21" x14ac:dyDescent="0.2">
      <c r="Q1050" s="12"/>
      <c r="U1050" s="12"/>
    </row>
    <row r="1051" spans="17:21" x14ac:dyDescent="0.2">
      <c r="Q1051" s="12"/>
      <c r="U1051" s="12"/>
    </row>
    <row r="1052" spans="17:21" x14ac:dyDescent="0.2">
      <c r="Q1052" s="12"/>
      <c r="U1052" s="12"/>
    </row>
    <row r="1053" spans="17:21" x14ac:dyDescent="0.2">
      <c r="Q1053" s="12"/>
      <c r="U1053" s="12"/>
    </row>
    <row r="1054" spans="17:21" x14ac:dyDescent="0.2">
      <c r="Q1054" s="12"/>
      <c r="U1054" s="12"/>
    </row>
    <row r="1055" spans="17:21" x14ac:dyDescent="0.2">
      <c r="Q1055" s="12"/>
      <c r="U1055" s="12"/>
    </row>
    <row r="1056" spans="17:21" x14ac:dyDescent="0.2">
      <c r="Q1056" s="12"/>
      <c r="U1056" s="12"/>
    </row>
    <row r="1057" spans="17:21" x14ac:dyDescent="0.2">
      <c r="Q1057" s="12"/>
      <c r="U1057" s="12"/>
    </row>
    <row r="1058" spans="17:21" x14ac:dyDescent="0.2">
      <c r="Q1058" s="12"/>
      <c r="U1058" s="12"/>
    </row>
    <row r="1059" spans="17:21" x14ac:dyDescent="0.2">
      <c r="Q1059" s="12"/>
      <c r="U1059" s="12"/>
    </row>
    <row r="1060" spans="17:21" x14ac:dyDescent="0.2">
      <c r="Q1060" s="12"/>
      <c r="U1060" s="12"/>
    </row>
    <row r="1061" spans="17:21" x14ac:dyDescent="0.2">
      <c r="Q1061" s="12"/>
      <c r="U1061" s="12"/>
    </row>
    <row r="1062" spans="17:21" x14ac:dyDescent="0.2">
      <c r="Q1062" s="12"/>
      <c r="U1062" s="12"/>
    </row>
    <row r="1063" spans="17:21" x14ac:dyDescent="0.2">
      <c r="Q1063" s="12"/>
      <c r="U1063" s="12"/>
    </row>
    <row r="1064" spans="17:21" x14ac:dyDescent="0.2">
      <c r="Q1064" s="12"/>
      <c r="U1064" s="12"/>
    </row>
    <row r="1065" spans="17:21" x14ac:dyDescent="0.2">
      <c r="Q1065" s="12"/>
      <c r="U1065" s="12"/>
    </row>
    <row r="1066" spans="17:21" x14ac:dyDescent="0.2">
      <c r="Q1066" s="12"/>
      <c r="U1066" s="12"/>
    </row>
    <row r="1067" spans="17:21" x14ac:dyDescent="0.2">
      <c r="Q1067" s="12"/>
      <c r="U1067" s="12"/>
    </row>
    <row r="1068" spans="17:21" x14ac:dyDescent="0.2">
      <c r="Q1068" s="12"/>
      <c r="U1068" s="12"/>
    </row>
    <row r="1069" spans="17:21" x14ac:dyDescent="0.2">
      <c r="Q1069" s="12"/>
      <c r="U1069" s="12"/>
    </row>
    <row r="1070" spans="17:21" x14ac:dyDescent="0.2">
      <c r="Q1070" s="12"/>
      <c r="U1070" s="12"/>
    </row>
    <row r="1071" spans="17:21" x14ac:dyDescent="0.2">
      <c r="Q1071" s="12"/>
      <c r="U1071" s="12"/>
    </row>
    <row r="1072" spans="17:21" x14ac:dyDescent="0.2">
      <c r="Q1072" s="12"/>
      <c r="U1072" s="12"/>
    </row>
    <row r="1073" spans="17:21" x14ac:dyDescent="0.2">
      <c r="Q1073" s="12"/>
      <c r="U1073" s="12"/>
    </row>
    <row r="1074" spans="17:21" x14ac:dyDescent="0.2">
      <c r="Q1074" s="12"/>
      <c r="U1074" s="12"/>
    </row>
    <row r="1075" spans="17:21" x14ac:dyDescent="0.2">
      <c r="Q1075" s="12"/>
      <c r="U1075" s="12"/>
    </row>
    <row r="1076" spans="17:21" x14ac:dyDescent="0.2">
      <c r="Q1076" s="12"/>
      <c r="U1076" s="12"/>
    </row>
    <row r="1077" spans="17:21" x14ac:dyDescent="0.2">
      <c r="Q1077" s="12"/>
      <c r="U1077" s="12"/>
    </row>
    <row r="1078" spans="17:21" x14ac:dyDescent="0.2">
      <c r="Q1078" s="12"/>
      <c r="U1078" s="12"/>
    </row>
    <row r="1079" spans="17:21" x14ac:dyDescent="0.2">
      <c r="Q1079" s="12"/>
      <c r="U1079" s="12"/>
    </row>
    <row r="1080" spans="17:21" x14ac:dyDescent="0.2">
      <c r="Q1080" s="12"/>
      <c r="U1080" s="12"/>
    </row>
    <row r="1081" spans="17:21" x14ac:dyDescent="0.2">
      <c r="Q1081" s="12"/>
      <c r="U1081" s="12"/>
    </row>
    <row r="1082" spans="17:21" x14ac:dyDescent="0.2">
      <c r="Q1082" s="12"/>
      <c r="U1082" s="12"/>
    </row>
    <row r="1083" spans="17:21" x14ac:dyDescent="0.2">
      <c r="Q1083" s="12"/>
      <c r="U1083" s="12"/>
    </row>
    <row r="1084" spans="17:21" x14ac:dyDescent="0.2">
      <c r="Q1084" s="12"/>
      <c r="U1084" s="12"/>
    </row>
    <row r="1085" spans="17:21" x14ac:dyDescent="0.2">
      <c r="Q1085" s="12"/>
      <c r="U1085" s="12"/>
    </row>
    <row r="1086" spans="17:21" x14ac:dyDescent="0.2">
      <c r="Q1086" s="12"/>
      <c r="U1086" s="12"/>
    </row>
    <row r="1087" spans="17:21" x14ac:dyDescent="0.2">
      <c r="Q1087" s="12"/>
      <c r="U1087" s="12"/>
    </row>
    <row r="1088" spans="17:21" x14ac:dyDescent="0.2">
      <c r="Q1088" s="12"/>
      <c r="U1088" s="12"/>
    </row>
    <row r="1089" spans="17:21" x14ac:dyDescent="0.2">
      <c r="Q1089" s="12"/>
      <c r="U1089" s="12"/>
    </row>
    <row r="1090" spans="17:21" x14ac:dyDescent="0.2">
      <c r="Q1090" s="12"/>
      <c r="U1090" s="12"/>
    </row>
    <row r="1091" spans="17:21" x14ac:dyDescent="0.2">
      <c r="Q1091" s="12"/>
      <c r="U1091" s="12"/>
    </row>
    <row r="1092" spans="17:21" x14ac:dyDescent="0.2">
      <c r="Q1092" s="12"/>
      <c r="U1092" s="12"/>
    </row>
    <row r="1093" spans="17:21" x14ac:dyDescent="0.2">
      <c r="Q1093" s="12"/>
      <c r="U1093" s="12"/>
    </row>
    <row r="1094" spans="17:21" x14ac:dyDescent="0.2">
      <c r="Q1094" s="12"/>
      <c r="U1094" s="12"/>
    </row>
    <row r="1095" spans="17:21" x14ac:dyDescent="0.2">
      <c r="Q1095" s="12"/>
      <c r="U1095" s="12"/>
    </row>
    <row r="1096" spans="17:21" x14ac:dyDescent="0.2">
      <c r="Q1096" s="12"/>
      <c r="U1096" s="12"/>
    </row>
    <row r="1097" spans="17:21" x14ac:dyDescent="0.2">
      <c r="Q1097" s="12"/>
      <c r="U1097" s="12"/>
    </row>
    <row r="1098" spans="17:21" x14ac:dyDescent="0.2">
      <c r="Q1098" s="12"/>
      <c r="U1098" s="12"/>
    </row>
    <row r="1099" spans="17:21" x14ac:dyDescent="0.2">
      <c r="Q1099" s="12"/>
      <c r="U1099" s="12"/>
    </row>
    <row r="1100" spans="17:21" x14ac:dyDescent="0.2">
      <c r="Q1100" s="12"/>
      <c r="U1100" s="12"/>
    </row>
    <row r="1101" spans="17:21" x14ac:dyDescent="0.2">
      <c r="Q1101" s="12"/>
      <c r="U1101" s="12"/>
    </row>
    <row r="1102" spans="17:21" x14ac:dyDescent="0.2">
      <c r="Q1102" s="12"/>
      <c r="U1102" s="12"/>
    </row>
    <row r="1103" spans="17:21" x14ac:dyDescent="0.2">
      <c r="Q1103" s="12"/>
      <c r="U1103" s="12"/>
    </row>
    <row r="1104" spans="17:21" x14ac:dyDescent="0.2">
      <c r="Q1104" s="12"/>
      <c r="U1104" s="12"/>
    </row>
    <row r="1105" spans="17:21" x14ac:dyDescent="0.2">
      <c r="Q1105" s="12"/>
      <c r="U1105" s="12"/>
    </row>
    <row r="1106" spans="17:21" x14ac:dyDescent="0.2">
      <c r="Q1106" s="12"/>
      <c r="U1106" s="12"/>
    </row>
    <row r="1107" spans="17:21" x14ac:dyDescent="0.2">
      <c r="Q1107" s="12"/>
      <c r="U1107" s="12"/>
    </row>
    <row r="1108" spans="17:21" x14ac:dyDescent="0.2">
      <c r="Q1108" s="12"/>
      <c r="U1108" s="12"/>
    </row>
    <row r="1109" spans="17:21" x14ac:dyDescent="0.2">
      <c r="Q1109" s="12"/>
      <c r="U1109" s="12"/>
    </row>
    <row r="1110" spans="17:21" x14ac:dyDescent="0.2">
      <c r="Q1110" s="12"/>
      <c r="U1110" s="12"/>
    </row>
    <row r="1111" spans="17:21" x14ac:dyDescent="0.2">
      <c r="Q1111" s="12"/>
      <c r="U1111" s="12"/>
    </row>
    <row r="1112" spans="17:21" x14ac:dyDescent="0.2">
      <c r="Q1112" s="12"/>
      <c r="U1112" s="12"/>
    </row>
    <row r="1113" spans="17:21" x14ac:dyDescent="0.2">
      <c r="Q1113" s="12"/>
      <c r="U1113" s="12"/>
    </row>
    <row r="1114" spans="17:21" x14ac:dyDescent="0.2">
      <c r="Q1114" s="12"/>
      <c r="U1114" s="12"/>
    </row>
    <row r="1115" spans="17:21" x14ac:dyDescent="0.2">
      <c r="Q1115" s="12"/>
      <c r="U1115" s="12"/>
    </row>
    <row r="1116" spans="17:21" x14ac:dyDescent="0.2">
      <c r="Q1116" s="12"/>
      <c r="U1116" s="12"/>
    </row>
    <row r="1117" spans="17:21" x14ac:dyDescent="0.2">
      <c r="Q1117" s="12"/>
      <c r="U1117" s="12"/>
    </row>
    <row r="1118" spans="17:21" x14ac:dyDescent="0.2">
      <c r="Q1118" s="12"/>
      <c r="U1118" s="12"/>
    </row>
    <row r="1119" spans="17:21" x14ac:dyDescent="0.2">
      <c r="Q1119" s="12"/>
      <c r="U1119" s="12"/>
    </row>
    <row r="1120" spans="17:21" x14ac:dyDescent="0.2">
      <c r="Q1120" s="12"/>
      <c r="U1120" s="12"/>
    </row>
    <row r="1121" spans="17:21" x14ac:dyDescent="0.2">
      <c r="Q1121" s="12"/>
      <c r="U1121" s="12"/>
    </row>
    <row r="1122" spans="17:21" x14ac:dyDescent="0.2">
      <c r="Q1122" s="12"/>
      <c r="U1122" s="12"/>
    </row>
    <row r="1123" spans="17:21" x14ac:dyDescent="0.2">
      <c r="Q1123" s="12"/>
      <c r="U1123" s="12"/>
    </row>
    <row r="1124" spans="17:21" x14ac:dyDescent="0.2">
      <c r="Q1124" s="12"/>
      <c r="U1124" s="12"/>
    </row>
    <row r="1125" spans="17:21" x14ac:dyDescent="0.2">
      <c r="Q1125" s="12"/>
      <c r="U1125" s="12"/>
    </row>
    <row r="1126" spans="17:21" x14ac:dyDescent="0.2">
      <c r="Q1126" s="12"/>
      <c r="U1126" s="12"/>
    </row>
    <row r="1127" spans="17:21" x14ac:dyDescent="0.2">
      <c r="Q1127" s="12"/>
      <c r="U1127" s="12"/>
    </row>
    <row r="1128" spans="17:21" x14ac:dyDescent="0.2">
      <c r="Q1128" s="12"/>
      <c r="U1128" s="12"/>
    </row>
    <row r="1129" spans="17:21" x14ac:dyDescent="0.2">
      <c r="Q1129" s="12"/>
      <c r="U1129" s="12"/>
    </row>
    <row r="1130" spans="17:21" x14ac:dyDescent="0.2">
      <c r="Q1130" s="12"/>
      <c r="U1130" s="12"/>
    </row>
    <row r="1131" spans="17:21" x14ac:dyDescent="0.2">
      <c r="Q1131" s="12"/>
      <c r="U1131" s="12"/>
    </row>
    <row r="1132" spans="17:21" x14ac:dyDescent="0.2">
      <c r="Q1132" s="12"/>
      <c r="U1132" s="12"/>
    </row>
    <row r="1133" spans="17:21" x14ac:dyDescent="0.2">
      <c r="Q1133" s="12"/>
      <c r="U1133" s="12"/>
    </row>
    <row r="1134" spans="17:21" x14ac:dyDescent="0.2">
      <c r="Q1134" s="12"/>
      <c r="U1134" s="12"/>
    </row>
    <row r="1135" spans="17:21" x14ac:dyDescent="0.2">
      <c r="Q1135" s="12"/>
      <c r="U1135" s="12"/>
    </row>
    <row r="1136" spans="17:21" x14ac:dyDescent="0.2">
      <c r="Q1136" s="12"/>
      <c r="U1136" s="12"/>
    </row>
    <row r="1137" spans="17:21" x14ac:dyDescent="0.2">
      <c r="Q1137" s="12"/>
      <c r="U1137" s="12"/>
    </row>
    <row r="1138" spans="17:21" x14ac:dyDescent="0.2">
      <c r="Q1138" s="12"/>
      <c r="U1138" s="12"/>
    </row>
    <row r="1139" spans="17:21" x14ac:dyDescent="0.2">
      <c r="Q1139" s="12"/>
      <c r="U1139" s="12"/>
    </row>
    <row r="1140" spans="17:21" x14ac:dyDescent="0.2">
      <c r="Q1140" s="12"/>
      <c r="U1140" s="12"/>
    </row>
    <row r="1141" spans="17:21" x14ac:dyDescent="0.2">
      <c r="Q1141" s="12"/>
      <c r="U1141" s="12"/>
    </row>
    <row r="1142" spans="17:21" x14ac:dyDescent="0.2">
      <c r="Q1142" s="12"/>
      <c r="U1142" s="12"/>
    </row>
    <row r="1143" spans="17:21" x14ac:dyDescent="0.2">
      <c r="Q1143" s="12"/>
      <c r="U1143" s="12"/>
    </row>
    <row r="1144" spans="17:21" x14ac:dyDescent="0.2">
      <c r="Q1144" s="12"/>
      <c r="U1144" s="12"/>
    </row>
    <row r="1145" spans="17:21" x14ac:dyDescent="0.2">
      <c r="Q1145" s="12"/>
      <c r="U1145" s="12"/>
    </row>
    <row r="1146" spans="17:21" x14ac:dyDescent="0.2">
      <c r="Q1146" s="12"/>
      <c r="U1146" s="12"/>
    </row>
    <row r="1147" spans="17:21" x14ac:dyDescent="0.2">
      <c r="Q1147" s="12"/>
      <c r="U1147" s="12"/>
    </row>
    <row r="1148" spans="17:21" x14ac:dyDescent="0.2">
      <c r="Q1148" s="12"/>
      <c r="U1148" s="12"/>
    </row>
    <row r="1149" spans="17:21" x14ac:dyDescent="0.2">
      <c r="Q1149" s="12"/>
      <c r="U1149" s="12"/>
    </row>
    <row r="1150" spans="17:21" x14ac:dyDescent="0.2">
      <c r="Q1150" s="12"/>
      <c r="U1150" s="12"/>
    </row>
    <row r="1151" spans="17:21" x14ac:dyDescent="0.2">
      <c r="Q1151" s="12"/>
      <c r="U1151" s="12"/>
    </row>
    <row r="1152" spans="17:21" x14ac:dyDescent="0.2">
      <c r="Q1152" s="12"/>
      <c r="U1152" s="12"/>
    </row>
    <row r="1153" spans="17:21" x14ac:dyDescent="0.2">
      <c r="Q1153" s="12"/>
      <c r="U1153" s="12"/>
    </row>
    <row r="1154" spans="17:21" x14ac:dyDescent="0.2">
      <c r="Q1154" s="12"/>
      <c r="U1154" s="12"/>
    </row>
    <row r="1155" spans="17:21" x14ac:dyDescent="0.2">
      <c r="Q1155" s="12"/>
      <c r="U1155" s="12"/>
    </row>
    <row r="1156" spans="17:21" x14ac:dyDescent="0.2">
      <c r="Q1156" s="12"/>
      <c r="U1156" s="12"/>
    </row>
    <row r="1157" spans="17:21" x14ac:dyDescent="0.2">
      <c r="Q1157" s="12"/>
      <c r="U1157" s="12"/>
    </row>
    <row r="1158" spans="17:21" x14ac:dyDescent="0.2">
      <c r="Q1158" s="12"/>
      <c r="U1158" s="12"/>
    </row>
    <row r="1159" spans="17:21" x14ac:dyDescent="0.2">
      <c r="Q1159" s="12"/>
      <c r="U1159" s="12"/>
    </row>
    <row r="1160" spans="17:21" x14ac:dyDescent="0.2">
      <c r="Q1160" s="12"/>
      <c r="U1160" s="12"/>
    </row>
    <row r="1161" spans="17:21" x14ac:dyDescent="0.2">
      <c r="Q1161" s="12"/>
      <c r="U1161" s="12"/>
    </row>
    <row r="1162" spans="17:21" x14ac:dyDescent="0.2">
      <c r="Q1162" s="12"/>
      <c r="U1162" s="12"/>
    </row>
    <row r="1163" spans="17:21" x14ac:dyDescent="0.2">
      <c r="Q1163" s="12"/>
      <c r="U1163" s="12"/>
    </row>
    <row r="1164" spans="17:21" x14ac:dyDescent="0.2">
      <c r="Q1164" s="12"/>
      <c r="U1164" s="12"/>
    </row>
    <row r="1165" spans="17:21" x14ac:dyDescent="0.2">
      <c r="Q1165" s="12"/>
      <c r="U1165" s="12"/>
    </row>
    <row r="1166" spans="17:21" x14ac:dyDescent="0.2">
      <c r="Q1166" s="12"/>
      <c r="U1166" s="12"/>
    </row>
    <row r="1167" spans="17:21" x14ac:dyDescent="0.2">
      <c r="Q1167" s="12"/>
      <c r="U1167" s="12"/>
    </row>
    <row r="1168" spans="17:21" x14ac:dyDescent="0.2">
      <c r="Q1168" s="12"/>
      <c r="U1168" s="12"/>
    </row>
    <row r="1169" spans="17:21" x14ac:dyDescent="0.2">
      <c r="Q1169" s="12"/>
      <c r="U1169" s="12"/>
    </row>
    <row r="1170" spans="17:21" x14ac:dyDescent="0.2">
      <c r="Q1170" s="12"/>
      <c r="U1170" s="12"/>
    </row>
    <row r="1171" spans="17:21" x14ac:dyDescent="0.2">
      <c r="Q1171" s="12"/>
      <c r="U1171" s="12"/>
    </row>
    <row r="1172" spans="17:21" x14ac:dyDescent="0.2">
      <c r="Q1172" s="12"/>
      <c r="U1172" s="12"/>
    </row>
    <row r="1173" spans="17:21" x14ac:dyDescent="0.2">
      <c r="Q1173" s="12"/>
      <c r="U1173" s="12"/>
    </row>
    <row r="1174" spans="17:21" x14ac:dyDescent="0.2">
      <c r="Q1174" s="12"/>
      <c r="U1174" s="12"/>
    </row>
    <row r="1175" spans="17:21" x14ac:dyDescent="0.2">
      <c r="Q1175" s="12"/>
      <c r="U1175" s="12"/>
    </row>
    <row r="1176" spans="17:21" x14ac:dyDescent="0.2">
      <c r="Q1176" s="12"/>
      <c r="U1176" s="12"/>
    </row>
    <row r="1177" spans="17:21" x14ac:dyDescent="0.2">
      <c r="Q1177" s="12"/>
      <c r="U1177" s="12"/>
    </row>
    <row r="1178" spans="17:21" x14ac:dyDescent="0.2">
      <c r="Q1178" s="12"/>
      <c r="U1178" s="12"/>
    </row>
    <row r="1179" spans="17:21" x14ac:dyDescent="0.2">
      <c r="Q1179" s="12"/>
      <c r="U1179" s="12"/>
    </row>
    <row r="1180" spans="17:21" x14ac:dyDescent="0.2">
      <c r="Q1180" s="12"/>
      <c r="U1180" s="12"/>
    </row>
    <row r="1181" spans="17:21" x14ac:dyDescent="0.2">
      <c r="Q1181" s="12"/>
      <c r="U1181" s="12"/>
    </row>
    <row r="1182" spans="17:21" x14ac:dyDescent="0.2">
      <c r="Q1182" s="12"/>
      <c r="U1182" s="12"/>
    </row>
    <row r="1183" spans="17:21" x14ac:dyDescent="0.2">
      <c r="Q1183" s="12"/>
      <c r="U1183" s="12"/>
    </row>
    <row r="1184" spans="17:21" x14ac:dyDescent="0.2">
      <c r="Q1184" s="12"/>
      <c r="U1184" s="12"/>
    </row>
    <row r="1185" spans="17:21" x14ac:dyDescent="0.2">
      <c r="Q1185" s="12"/>
      <c r="U1185" s="12"/>
    </row>
    <row r="1186" spans="17:21" x14ac:dyDescent="0.2">
      <c r="Q1186" s="12"/>
      <c r="U1186" s="12"/>
    </row>
    <row r="1187" spans="17:21" x14ac:dyDescent="0.2">
      <c r="Q1187" s="12"/>
      <c r="U1187" s="12"/>
    </row>
    <row r="1188" spans="17:21" x14ac:dyDescent="0.2">
      <c r="Q1188" s="12"/>
      <c r="U1188" s="12"/>
    </row>
    <row r="1189" spans="17:21" x14ac:dyDescent="0.2">
      <c r="Q1189" s="12"/>
      <c r="U1189" s="12"/>
    </row>
    <row r="1190" spans="17:21" x14ac:dyDescent="0.2">
      <c r="Q1190" s="12"/>
      <c r="U1190" s="12"/>
    </row>
    <row r="1191" spans="17:21" x14ac:dyDescent="0.2">
      <c r="Q1191" s="12"/>
      <c r="U1191" s="12"/>
    </row>
    <row r="1192" spans="17:21" x14ac:dyDescent="0.2">
      <c r="Q1192" s="12"/>
      <c r="U1192" s="12"/>
    </row>
    <row r="1193" spans="17:21" x14ac:dyDescent="0.2">
      <c r="Q1193" s="12"/>
      <c r="U1193" s="12"/>
    </row>
    <row r="1194" spans="17:21" x14ac:dyDescent="0.2">
      <c r="Q1194" s="12"/>
      <c r="U1194" s="12"/>
    </row>
    <row r="1195" spans="17:21" x14ac:dyDescent="0.2">
      <c r="Q1195" s="12"/>
      <c r="U1195" s="12"/>
    </row>
    <row r="1196" spans="17:21" x14ac:dyDescent="0.2">
      <c r="Q1196" s="12"/>
      <c r="U1196" s="12"/>
    </row>
    <row r="1197" spans="17:21" x14ac:dyDescent="0.2">
      <c r="Q1197" s="12"/>
      <c r="U1197" s="12"/>
    </row>
    <row r="1198" spans="17:21" x14ac:dyDescent="0.2">
      <c r="Q1198" s="12"/>
      <c r="U1198" s="12"/>
    </row>
    <row r="1199" spans="17:21" x14ac:dyDescent="0.2">
      <c r="Q1199" s="12"/>
      <c r="U1199" s="12"/>
    </row>
    <row r="1200" spans="17:21" x14ac:dyDescent="0.2">
      <c r="Q1200" s="12"/>
      <c r="U1200" s="12"/>
    </row>
    <row r="1201" spans="17:21" x14ac:dyDescent="0.2">
      <c r="Q1201" s="12"/>
      <c r="U1201" s="12"/>
    </row>
    <row r="1202" spans="17:21" x14ac:dyDescent="0.2">
      <c r="Q1202" s="12"/>
      <c r="U1202" s="12"/>
    </row>
    <row r="1203" spans="17:21" x14ac:dyDescent="0.2">
      <c r="Q1203" s="12"/>
      <c r="U1203" s="12"/>
    </row>
    <row r="1204" spans="17:21" x14ac:dyDescent="0.2">
      <c r="Q1204" s="12"/>
      <c r="U1204" s="12"/>
    </row>
    <row r="1205" spans="17:21" x14ac:dyDescent="0.2">
      <c r="Q1205" s="12"/>
      <c r="U1205" s="12"/>
    </row>
    <row r="1206" spans="17:21" x14ac:dyDescent="0.2">
      <c r="Q1206" s="12"/>
      <c r="U1206" s="12"/>
    </row>
    <row r="1207" spans="17:21" x14ac:dyDescent="0.2">
      <c r="Q1207" s="12"/>
      <c r="U1207" s="12"/>
    </row>
    <row r="1208" spans="17:21" x14ac:dyDescent="0.2">
      <c r="Q1208" s="12"/>
      <c r="U1208" s="12"/>
    </row>
    <row r="1209" spans="17:21" x14ac:dyDescent="0.2">
      <c r="Q1209" s="12"/>
      <c r="U1209" s="12"/>
    </row>
    <row r="1210" spans="17:21" x14ac:dyDescent="0.2">
      <c r="Q1210" s="12"/>
      <c r="U1210" s="12"/>
    </row>
    <row r="1211" spans="17:21" x14ac:dyDescent="0.2">
      <c r="Q1211" s="12"/>
      <c r="U1211" s="12"/>
    </row>
    <row r="1212" spans="17:21" x14ac:dyDescent="0.2">
      <c r="Q1212" s="12"/>
      <c r="U1212" s="12"/>
    </row>
    <row r="1213" spans="17:21" x14ac:dyDescent="0.2">
      <c r="Q1213" s="12"/>
      <c r="U1213" s="12"/>
    </row>
    <row r="1214" spans="17:21" x14ac:dyDescent="0.2">
      <c r="Q1214" s="12"/>
      <c r="U1214" s="12"/>
    </row>
    <row r="1215" spans="17:21" x14ac:dyDescent="0.2">
      <c r="Q1215" s="12"/>
      <c r="U1215" s="12"/>
    </row>
    <row r="1216" spans="17:21" x14ac:dyDescent="0.2">
      <c r="Q1216" s="12"/>
      <c r="U1216" s="12"/>
    </row>
    <row r="1217" spans="17:21" x14ac:dyDescent="0.2">
      <c r="Q1217" s="12"/>
      <c r="U1217" s="12"/>
    </row>
    <row r="1218" spans="17:21" x14ac:dyDescent="0.2">
      <c r="Q1218" s="12"/>
      <c r="U1218" s="12"/>
    </row>
    <row r="1219" spans="17:21" x14ac:dyDescent="0.2">
      <c r="Q1219" s="12"/>
      <c r="U1219" s="12"/>
    </row>
    <row r="1220" spans="17:21" x14ac:dyDescent="0.2">
      <c r="Q1220" s="12"/>
      <c r="U1220" s="12"/>
    </row>
    <row r="1221" spans="17:21" x14ac:dyDescent="0.2">
      <c r="Q1221" s="12"/>
      <c r="U1221" s="12"/>
    </row>
    <row r="1222" spans="17:21" x14ac:dyDescent="0.2">
      <c r="Q1222" s="12"/>
      <c r="U1222" s="12"/>
    </row>
    <row r="1223" spans="17:21" x14ac:dyDescent="0.2">
      <c r="Q1223" s="12"/>
      <c r="U1223" s="12"/>
    </row>
    <row r="1224" spans="17:21" x14ac:dyDescent="0.2">
      <c r="Q1224" s="12"/>
      <c r="U1224" s="12"/>
    </row>
    <row r="1225" spans="17:21" x14ac:dyDescent="0.2">
      <c r="Q1225" s="12"/>
      <c r="U1225" s="12"/>
    </row>
    <row r="1226" spans="17:21" x14ac:dyDescent="0.2">
      <c r="Q1226" s="12"/>
      <c r="U1226" s="12"/>
    </row>
    <row r="1227" spans="17:21" x14ac:dyDescent="0.2">
      <c r="Q1227" s="12"/>
      <c r="U1227" s="12"/>
    </row>
    <row r="1228" spans="17:21" x14ac:dyDescent="0.2">
      <c r="Q1228" s="12"/>
      <c r="U1228" s="12"/>
    </row>
    <row r="1229" spans="17:21" x14ac:dyDescent="0.2">
      <c r="Q1229" s="12"/>
      <c r="U1229" s="12"/>
    </row>
    <row r="1230" spans="17:21" x14ac:dyDescent="0.2">
      <c r="Q1230" s="12"/>
      <c r="U1230" s="12"/>
    </row>
    <row r="1231" spans="17:21" x14ac:dyDescent="0.2">
      <c r="Q1231" s="12"/>
      <c r="U1231" s="12"/>
    </row>
    <row r="1232" spans="17:21" x14ac:dyDescent="0.2">
      <c r="Q1232" s="12"/>
      <c r="U1232" s="12"/>
    </row>
    <row r="1233" spans="17:21" x14ac:dyDescent="0.2">
      <c r="Q1233" s="12"/>
      <c r="U1233" s="12"/>
    </row>
    <row r="1234" spans="17:21" x14ac:dyDescent="0.2">
      <c r="Q1234" s="12"/>
      <c r="U1234" s="12"/>
    </row>
    <row r="1235" spans="17:21" x14ac:dyDescent="0.2">
      <c r="Q1235" s="12"/>
      <c r="U1235" s="12"/>
    </row>
    <row r="1236" spans="17:21" x14ac:dyDescent="0.2">
      <c r="Q1236" s="12"/>
      <c r="U1236" s="12"/>
    </row>
    <row r="1237" spans="17:21" x14ac:dyDescent="0.2">
      <c r="Q1237" s="12"/>
      <c r="U1237" s="12"/>
    </row>
    <row r="1238" spans="17:21" x14ac:dyDescent="0.2">
      <c r="Q1238" s="12"/>
      <c r="U1238" s="12"/>
    </row>
    <row r="1239" spans="17:21" x14ac:dyDescent="0.2">
      <c r="Q1239" s="12"/>
      <c r="U1239" s="12"/>
    </row>
    <row r="1240" spans="17:21" x14ac:dyDescent="0.2">
      <c r="Q1240" s="12"/>
      <c r="U1240" s="12"/>
    </row>
    <row r="1241" spans="17:21" x14ac:dyDescent="0.2">
      <c r="Q1241" s="12"/>
      <c r="U1241" s="12"/>
    </row>
    <row r="1242" spans="17:21" x14ac:dyDescent="0.2">
      <c r="Q1242" s="12"/>
      <c r="U1242" s="12"/>
    </row>
    <row r="1243" spans="17:21" x14ac:dyDescent="0.2">
      <c r="Q1243" s="12"/>
      <c r="U1243" s="12"/>
    </row>
    <row r="1244" spans="17:21" x14ac:dyDescent="0.2">
      <c r="Q1244" s="12"/>
      <c r="U1244" s="12"/>
    </row>
    <row r="1245" spans="17:21" x14ac:dyDescent="0.2">
      <c r="Q1245" s="12"/>
      <c r="U1245" s="12"/>
    </row>
    <row r="1246" spans="17:21" x14ac:dyDescent="0.2">
      <c r="Q1246" s="12"/>
      <c r="U1246" s="12"/>
    </row>
    <row r="1247" spans="17:21" x14ac:dyDescent="0.2">
      <c r="Q1247" s="12"/>
      <c r="U1247" s="12"/>
    </row>
    <row r="1248" spans="17:21" x14ac:dyDescent="0.2">
      <c r="Q1248" s="12"/>
      <c r="U1248" s="12"/>
    </row>
    <row r="1249" spans="17:21" x14ac:dyDescent="0.2">
      <c r="Q1249" s="12"/>
      <c r="U1249" s="12"/>
    </row>
    <row r="1250" spans="17:21" x14ac:dyDescent="0.2">
      <c r="Q1250" s="12"/>
      <c r="U1250" s="12"/>
    </row>
    <row r="1251" spans="17:21" x14ac:dyDescent="0.2">
      <c r="Q1251" s="12"/>
      <c r="U1251" s="12"/>
    </row>
    <row r="1252" spans="17:21" x14ac:dyDescent="0.2">
      <c r="Q1252" s="12"/>
      <c r="U1252" s="12"/>
    </row>
    <row r="1253" spans="17:21" x14ac:dyDescent="0.2">
      <c r="Q1253" s="12"/>
      <c r="U1253" s="12"/>
    </row>
    <row r="1254" spans="17:21" x14ac:dyDescent="0.2">
      <c r="Q1254" s="12"/>
      <c r="U1254" s="12"/>
    </row>
    <row r="1255" spans="17:21" x14ac:dyDescent="0.2">
      <c r="Q1255" s="12"/>
      <c r="U1255" s="12"/>
    </row>
    <row r="1256" spans="17:21" x14ac:dyDescent="0.2">
      <c r="Q1256" s="12"/>
      <c r="U1256" s="12"/>
    </row>
    <row r="1257" spans="17:21" x14ac:dyDescent="0.2">
      <c r="Q1257" s="12"/>
      <c r="U1257" s="12"/>
    </row>
    <row r="1258" spans="17:21" x14ac:dyDescent="0.2">
      <c r="Q1258" s="12"/>
      <c r="U1258" s="12"/>
    </row>
    <row r="1259" spans="17:21" x14ac:dyDescent="0.2">
      <c r="Q1259" s="12"/>
      <c r="U1259" s="12"/>
    </row>
    <row r="1260" spans="17:21" x14ac:dyDescent="0.2">
      <c r="Q1260" s="12"/>
      <c r="U1260" s="12"/>
    </row>
    <row r="1261" spans="17:21" x14ac:dyDescent="0.2">
      <c r="Q1261" s="12"/>
      <c r="U1261" s="12"/>
    </row>
    <row r="1262" spans="17:21" x14ac:dyDescent="0.2">
      <c r="Q1262" s="12"/>
      <c r="U1262" s="12"/>
    </row>
    <row r="1263" spans="17:21" x14ac:dyDescent="0.2">
      <c r="Q1263" s="12"/>
      <c r="U1263" s="12"/>
    </row>
    <row r="1264" spans="17:21" x14ac:dyDescent="0.2">
      <c r="Q1264" s="12"/>
      <c r="U1264" s="12"/>
    </row>
    <row r="1265" spans="17:21" x14ac:dyDescent="0.2">
      <c r="Q1265" s="12"/>
      <c r="U1265" s="12"/>
    </row>
    <row r="1266" spans="17:21" x14ac:dyDescent="0.2">
      <c r="Q1266" s="12"/>
      <c r="U1266" s="12"/>
    </row>
    <row r="1267" spans="17:21" x14ac:dyDescent="0.2">
      <c r="Q1267" s="12"/>
      <c r="U1267" s="12"/>
    </row>
    <row r="1268" spans="17:21" x14ac:dyDescent="0.2">
      <c r="Q1268" s="12"/>
      <c r="U1268" s="12"/>
    </row>
    <row r="1269" spans="17:21" x14ac:dyDescent="0.2">
      <c r="Q1269" s="12"/>
      <c r="U1269" s="12"/>
    </row>
    <row r="1270" spans="17:21" x14ac:dyDescent="0.2">
      <c r="Q1270" s="12"/>
      <c r="U1270" s="12"/>
    </row>
    <row r="1271" spans="17:21" x14ac:dyDescent="0.2">
      <c r="Q1271" s="12"/>
      <c r="U1271" s="12"/>
    </row>
    <row r="1272" spans="17:21" x14ac:dyDescent="0.2">
      <c r="Q1272" s="12"/>
      <c r="U1272" s="12"/>
    </row>
    <row r="1273" spans="17:21" x14ac:dyDescent="0.2">
      <c r="Q1273" s="12"/>
      <c r="U1273" s="12"/>
    </row>
    <row r="1274" spans="17:21" x14ac:dyDescent="0.2">
      <c r="Q1274" s="12"/>
      <c r="U1274" s="12"/>
    </row>
    <row r="1275" spans="17:21" x14ac:dyDescent="0.2">
      <c r="Q1275" s="12"/>
      <c r="U1275" s="12"/>
    </row>
    <row r="1276" spans="17:21" x14ac:dyDescent="0.2">
      <c r="Q1276" s="12"/>
      <c r="U1276" s="12"/>
    </row>
    <row r="1277" spans="17:21" x14ac:dyDescent="0.2">
      <c r="Q1277" s="12"/>
      <c r="U1277" s="12"/>
    </row>
    <row r="1278" spans="17:21" x14ac:dyDescent="0.2">
      <c r="Q1278" s="12"/>
      <c r="U1278" s="12"/>
    </row>
    <row r="1279" spans="17:21" x14ac:dyDescent="0.2">
      <c r="Q1279" s="12"/>
      <c r="U1279" s="12"/>
    </row>
    <row r="1280" spans="17:21" x14ac:dyDescent="0.2">
      <c r="Q1280" s="12"/>
      <c r="U1280" s="12"/>
    </row>
    <row r="1281" spans="17:21" x14ac:dyDescent="0.2">
      <c r="Q1281" s="12"/>
      <c r="U1281" s="12"/>
    </row>
    <row r="1282" spans="17:21" x14ac:dyDescent="0.2">
      <c r="Q1282" s="12"/>
      <c r="U1282" s="12"/>
    </row>
    <row r="1283" spans="17:21" x14ac:dyDescent="0.2">
      <c r="Q1283" s="12"/>
      <c r="U1283" s="12"/>
    </row>
    <row r="1284" spans="17:21" x14ac:dyDescent="0.2">
      <c r="Q1284" s="12"/>
      <c r="U1284" s="12"/>
    </row>
    <row r="1285" spans="17:21" x14ac:dyDescent="0.2">
      <c r="Q1285" s="12"/>
      <c r="U1285" s="12"/>
    </row>
    <row r="1286" spans="17:21" x14ac:dyDescent="0.2">
      <c r="Q1286" s="12"/>
      <c r="U1286" s="12"/>
    </row>
    <row r="1287" spans="17:21" x14ac:dyDescent="0.2">
      <c r="Q1287" s="12"/>
      <c r="U1287" s="12"/>
    </row>
    <row r="1288" spans="17:21" x14ac:dyDescent="0.2">
      <c r="Q1288" s="12"/>
      <c r="U1288" s="12"/>
    </row>
    <row r="1289" spans="17:21" x14ac:dyDescent="0.2">
      <c r="Q1289" s="12"/>
      <c r="U1289" s="12"/>
    </row>
    <row r="1290" spans="17:21" x14ac:dyDescent="0.2">
      <c r="Q1290" s="12"/>
      <c r="U1290" s="12"/>
    </row>
    <row r="1291" spans="17:21" x14ac:dyDescent="0.2">
      <c r="Q1291" s="12"/>
      <c r="U1291" s="12"/>
    </row>
    <row r="1292" spans="17:21" x14ac:dyDescent="0.2">
      <c r="Q1292" s="12"/>
      <c r="U1292" s="12"/>
    </row>
    <row r="1293" spans="17:21" x14ac:dyDescent="0.2">
      <c r="Q1293" s="12"/>
      <c r="U1293" s="12"/>
    </row>
    <row r="1294" spans="17:21" x14ac:dyDescent="0.2">
      <c r="Q1294" s="12"/>
      <c r="U1294" s="12"/>
    </row>
    <row r="1295" spans="17:21" x14ac:dyDescent="0.2">
      <c r="Q1295" s="12"/>
      <c r="U1295" s="12"/>
    </row>
    <row r="1296" spans="17:21" x14ac:dyDescent="0.2">
      <c r="Q1296" s="12"/>
      <c r="U1296" s="12"/>
    </row>
    <row r="1297" spans="17:21" x14ac:dyDescent="0.2">
      <c r="Q1297" s="12"/>
      <c r="U1297" s="12"/>
    </row>
    <row r="1298" spans="17:21" x14ac:dyDescent="0.2">
      <c r="Q1298" s="12"/>
      <c r="U1298" s="12"/>
    </row>
    <row r="1299" spans="17:21" x14ac:dyDescent="0.2">
      <c r="Q1299" s="12"/>
      <c r="U1299" s="12"/>
    </row>
    <row r="1300" spans="17:21" x14ac:dyDescent="0.2">
      <c r="Q1300" s="12"/>
      <c r="U1300" s="12"/>
    </row>
    <row r="1301" spans="17:21" x14ac:dyDescent="0.2">
      <c r="Q1301" s="12"/>
      <c r="U1301" s="12"/>
    </row>
    <row r="1302" spans="17:21" x14ac:dyDescent="0.2">
      <c r="Q1302" s="12"/>
      <c r="U1302" s="12"/>
    </row>
    <row r="1303" spans="17:21" x14ac:dyDescent="0.2">
      <c r="Q1303" s="12"/>
      <c r="U1303" s="12"/>
    </row>
    <row r="1304" spans="17:21" x14ac:dyDescent="0.2">
      <c r="Q1304" s="12"/>
      <c r="U1304" s="12"/>
    </row>
    <row r="1305" spans="17:21" x14ac:dyDescent="0.2">
      <c r="Q1305" s="12"/>
      <c r="U1305" s="12"/>
    </row>
    <row r="1306" spans="17:21" x14ac:dyDescent="0.2">
      <c r="Q1306" s="12"/>
      <c r="U1306" s="12"/>
    </row>
    <row r="1307" spans="17:21" x14ac:dyDescent="0.2">
      <c r="Q1307" s="12"/>
      <c r="U1307" s="12"/>
    </row>
    <row r="1308" spans="17:21" x14ac:dyDescent="0.2">
      <c r="Q1308" s="12"/>
      <c r="U1308" s="12"/>
    </row>
    <row r="1309" spans="17:21" x14ac:dyDescent="0.2">
      <c r="Q1309" s="12"/>
      <c r="U1309" s="12"/>
    </row>
    <row r="1310" spans="17:21" x14ac:dyDescent="0.2">
      <c r="Q1310" s="12"/>
      <c r="U1310" s="12"/>
    </row>
    <row r="1311" spans="17:21" x14ac:dyDescent="0.2">
      <c r="Q1311" s="12"/>
      <c r="U1311" s="12"/>
    </row>
    <row r="1312" spans="17:21" x14ac:dyDescent="0.2">
      <c r="Q1312" s="12"/>
      <c r="U1312" s="12"/>
    </row>
    <row r="1313" spans="17:21" x14ac:dyDescent="0.2">
      <c r="Q1313" s="12"/>
      <c r="U1313" s="12"/>
    </row>
    <row r="1314" spans="17:21" x14ac:dyDescent="0.2">
      <c r="Q1314" s="12"/>
      <c r="U1314" s="12"/>
    </row>
    <row r="1315" spans="17:21" x14ac:dyDescent="0.2">
      <c r="Q1315" s="12"/>
      <c r="U1315" s="12"/>
    </row>
    <row r="1316" spans="17:21" x14ac:dyDescent="0.2">
      <c r="Q1316" s="12"/>
      <c r="U1316" s="12"/>
    </row>
    <row r="1317" spans="17:21" x14ac:dyDescent="0.2">
      <c r="Q1317" s="12"/>
      <c r="U1317" s="12"/>
    </row>
    <row r="1318" spans="17:21" x14ac:dyDescent="0.2">
      <c r="Q1318" s="12"/>
      <c r="U1318" s="12"/>
    </row>
    <row r="1319" spans="17:21" x14ac:dyDescent="0.2">
      <c r="Q1319" s="12"/>
      <c r="U1319" s="12"/>
    </row>
    <row r="1320" spans="17:21" x14ac:dyDescent="0.2">
      <c r="Q1320" s="12"/>
      <c r="U1320" s="12"/>
    </row>
    <row r="1321" spans="17:21" x14ac:dyDescent="0.2">
      <c r="Q1321" s="12"/>
      <c r="U1321" s="12"/>
    </row>
    <row r="1322" spans="17:21" x14ac:dyDescent="0.2">
      <c r="Q1322" s="12"/>
      <c r="U1322" s="12"/>
    </row>
    <row r="1323" spans="17:21" x14ac:dyDescent="0.2">
      <c r="Q1323" s="12"/>
      <c r="U1323" s="12"/>
    </row>
    <row r="1324" spans="17:21" x14ac:dyDescent="0.2">
      <c r="Q1324" s="12"/>
      <c r="U1324" s="12"/>
    </row>
    <row r="1325" spans="17:21" x14ac:dyDescent="0.2">
      <c r="Q1325" s="12"/>
      <c r="U1325" s="12"/>
    </row>
    <row r="1326" spans="17:21" x14ac:dyDescent="0.2">
      <c r="Q1326" s="12"/>
      <c r="U1326" s="12"/>
    </row>
    <row r="1327" spans="17:21" x14ac:dyDescent="0.2">
      <c r="Q1327" s="12"/>
      <c r="U1327" s="12"/>
    </row>
    <row r="1328" spans="17:21" x14ac:dyDescent="0.2">
      <c r="Q1328" s="12"/>
      <c r="U1328" s="12"/>
    </row>
    <row r="1329" spans="17:21" x14ac:dyDescent="0.2">
      <c r="Q1329" s="12"/>
      <c r="U1329" s="12"/>
    </row>
    <row r="1330" spans="17:21" x14ac:dyDescent="0.2">
      <c r="Q1330" s="12"/>
      <c r="U1330" s="12"/>
    </row>
    <row r="1331" spans="17:21" x14ac:dyDescent="0.2">
      <c r="Q1331" s="12"/>
      <c r="U1331" s="12"/>
    </row>
    <row r="1332" spans="17:21" x14ac:dyDescent="0.2">
      <c r="Q1332" s="12"/>
      <c r="U1332" s="12"/>
    </row>
    <row r="1333" spans="17:21" x14ac:dyDescent="0.2">
      <c r="Q1333" s="12"/>
      <c r="U1333" s="12"/>
    </row>
    <row r="1334" spans="17:21" x14ac:dyDescent="0.2">
      <c r="Q1334" s="12"/>
      <c r="U1334" s="12"/>
    </row>
    <row r="1335" spans="17:21" x14ac:dyDescent="0.2">
      <c r="Q1335" s="12"/>
      <c r="U1335" s="12"/>
    </row>
    <row r="1336" spans="17:21" x14ac:dyDescent="0.2">
      <c r="Q1336" s="12"/>
      <c r="U1336" s="12"/>
    </row>
    <row r="1337" spans="17:21" x14ac:dyDescent="0.2">
      <c r="Q1337" s="12"/>
      <c r="U1337" s="12"/>
    </row>
    <row r="1338" spans="17:21" x14ac:dyDescent="0.2">
      <c r="Q1338" s="12"/>
      <c r="U1338" s="12"/>
    </row>
    <row r="1339" spans="17:21" x14ac:dyDescent="0.2">
      <c r="Q1339" s="12"/>
      <c r="U1339" s="12"/>
    </row>
    <row r="1340" spans="17:21" x14ac:dyDescent="0.2">
      <c r="Q1340" s="12"/>
      <c r="U1340" s="12"/>
    </row>
    <row r="1341" spans="17:21" x14ac:dyDescent="0.2">
      <c r="Q1341" s="12"/>
      <c r="U1341" s="12"/>
    </row>
    <row r="1342" spans="17:21" x14ac:dyDescent="0.2">
      <c r="Q1342" s="12"/>
      <c r="U1342" s="12"/>
    </row>
    <row r="1343" spans="17:21" x14ac:dyDescent="0.2">
      <c r="Q1343" s="12"/>
      <c r="U1343" s="12"/>
    </row>
    <row r="1344" spans="17:21" x14ac:dyDescent="0.2">
      <c r="Q1344" s="12"/>
      <c r="U1344" s="12"/>
    </row>
    <row r="1345" spans="17:21" x14ac:dyDescent="0.2">
      <c r="Q1345" s="12"/>
      <c r="U1345" s="12"/>
    </row>
    <row r="1346" spans="17:21" x14ac:dyDescent="0.2">
      <c r="Q1346" s="12"/>
      <c r="U1346" s="12"/>
    </row>
    <row r="1347" spans="17:21" x14ac:dyDescent="0.2">
      <c r="Q1347" s="12"/>
      <c r="U1347" s="12"/>
    </row>
    <row r="1348" spans="17:21" x14ac:dyDescent="0.2">
      <c r="Q1348" s="12"/>
      <c r="U1348" s="12"/>
    </row>
    <row r="1349" spans="17:21" x14ac:dyDescent="0.2">
      <c r="Q1349" s="12"/>
      <c r="U1349" s="12"/>
    </row>
    <row r="1350" spans="17:21" x14ac:dyDescent="0.2">
      <c r="Q1350" s="12"/>
      <c r="U1350" s="12"/>
    </row>
    <row r="1351" spans="17:21" x14ac:dyDescent="0.2">
      <c r="Q1351" s="12"/>
      <c r="U1351" s="12"/>
    </row>
    <row r="1352" spans="17:21" x14ac:dyDescent="0.2">
      <c r="Q1352" s="12"/>
      <c r="U1352" s="12"/>
    </row>
    <row r="1353" spans="17:21" x14ac:dyDescent="0.2">
      <c r="Q1353" s="12"/>
      <c r="U1353" s="12"/>
    </row>
    <row r="1354" spans="17:21" x14ac:dyDescent="0.2">
      <c r="Q1354" s="12"/>
      <c r="U1354" s="12"/>
    </row>
    <row r="1355" spans="17:21" x14ac:dyDescent="0.2">
      <c r="Q1355" s="12"/>
      <c r="U1355" s="12"/>
    </row>
    <row r="1356" spans="17:21" x14ac:dyDescent="0.2">
      <c r="Q1356" s="12"/>
      <c r="U1356" s="12"/>
    </row>
    <row r="1357" spans="17:21" x14ac:dyDescent="0.2">
      <c r="Q1357" s="12"/>
      <c r="U1357" s="12"/>
    </row>
    <row r="1358" spans="17:21" x14ac:dyDescent="0.2">
      <c r="Q1358" s="12"/>
      <c r="U1358" s="12"/>
    </row>
    <row r="1359" spans="17:21" x14ac:dyDescent="0.2">
      <c r="Q1359" s="12"/>
      <c r="U1359" s="12"/>
    </row>
    <row r="1360" spans="17:21" x14ac:dyDescent="0.2">
      <c r="Q1360" s="12"/>
      <c r="U1360" s="12"/>
    </row>
    <row r="1361" spans="17:21" x14ac:dyDescent="0.2">
      <c r="Q1361" s="12"/>
      <c r="U1361" s="12"/>
    </row>
    <row r="1362" spans="17:21" x14ac:dyDescent="0.2">
      <c r="Q1362" s="12"/>
      <c r="U1362" s="12"/>
    </row>
    <row r="1363" spans="17:21" x14ac:dyDescent="0.2">
      <c r="Q1363" s="12"/>
      <c r="U1363" s="12"/>
    </row>
    <row r="1364" spans="17:21" x14ac:dyDescent="0.2">
      <c r="Q1364" s="12"/>
      <c r="U1364" s="12"/>
    </row>
    <row r="1365" spans="17:21" x14ac:dyDescent="0.2">
      <c r="Q1365" s="12"/>
      <c r="U1365" s="12"/>
    </row>
    <row r="1366" spans="17:21" x14ac:dyDescent="0.2">
      <c r="Q1366" s="12"/>
      <c r="U1366" s="12"/>
    </row>
    <row r="1367" spans="17:21" x14ac:dyDescent="0.2">
      <c r="Q1367" s="12"/>
      <c r="U1367" s="12"/>
    </row>
    <row r="1368" spans="17:21" x14ac:dyDescent="0.2">
      <c r="Q1368" s="12"/>
      <c r="U1368" s="12"/>
    </row>
    <row r="1369" spans="17:21" x14ac:dyDescent="0.2">
      <c r="Q1369" s="12"/>
      <c r="U1369" s="12"/>
    </row>
    <row r="1370" spans="17:21" x14ac:dyDescent="0.2">
      <c r="Q1370" s="12"/>
      <c r="U1370" s="12"/>
    </row>
    <row r="1371" spans="17:21" x14ac:dyDescent="0.2">
      <c r="Q1371" s="12"/>
      <c r="U1371" s="12"/>
    </row>
    <row r="1372" spans="17:21" x14ac:dyDescent="0.2">
      <c r="Q1372" s="12"/>
      <c r="U1372" s="12"/>
    </row>
    <row r="1373" spans="17:21" x14ac:dyDescent="0.2">
      <c r="Q1373" s="12"/>
      <c r="U1373" s="12"/>
    </row>
    <row r="1374" spans="17:21" x14ac:dyDescent="0.2">
      <c r="Q1374" s="12"/>
      <c r="U1374" s="12"/>
    </row>
    <row r="1375" spans="17:21" x14ac:dyDescent="0.2">
      <c r="Q1375" s="12"/>
      <c r="U1375" s="12"/>
    </row>
    <row r="1376" spans="17:21" x14ac:dyDescent="0.2">
      <c r="Q1376" s="12"/>
      <c r="U1376" s="12"/>
    </row>
    <row r="1377" spans="17:21" x14ac:dyDescent="0.2">
      <c r="Q1377" s="12"/>
      <c r="U1377" s="12"/>
    </row>
    <row r="1378" spans="17:21" x14ac:dyDescent="0.2">
      <c r="Q1378" s="12"/>
      <c r="U1378" s="12"/>
    </row>
    <row r="1379" spans="17:21" x14ac:dyDescent="0.2">
      <c r="Q1379" s="12"/>
      <c r="U1379" s="12"/>
    </row>
    <row r="1380" spans="17:21" x14ac:dyDescent="0.2">
      <c r="Q1380" s="12"/>
      <c r="U1380" s="12"/>
    </row>
    <row r="1381" spans="17:21" x14ac:dyDescent="0.2">
      <c r="Q1381" s="12"/>
      <c r="U1381" s="12"/>
    </row>
    <row r="1382" spans="17:21" x14ac:dyDescent="0.2">
      <c r="Q1382" s="12"/>
      <c r="U1382" s="12"/>
    </row>
    <row r="1383" spans="17:21" x14ac:dyDescent="0.2">
      <c r="Q1383" s="12"/>
      <c r="U1383" s="12"/>
    </row>
    <row r="1384" spans="17:21" x14ac:dyDescent="0.2">
      <c r="Q1384" s="12"/>
      <c r="U1384" s="12"/>
    </row>
    <row r="1385" spans="17:21" x14ac:dyDescent="0.2">
      <c r="Q1385" s="12"/>
      <c r="U1385" s="12"/>
    </row>
    <row r="1386" spans="17:21" x14ac:dyDescent="0.2">
      <c r="Q1386" s="12"/>
      <c r="U1386" s="12"/>
    </row>
    <row r="1387" spans="17:21" x14ac:dyDescent="0.2">
      <c r="Q1387" s="12"/>
      <c r="U1387" s="12"/>
    </row>
    <row r="1388" spans="17:21" x14ac:dyDescent="0.2">
      <c r="Q1388" s="12"/>
      <c r="U1388" s="12"/>
    </row>
    <row r="1389" spans="17:21" x14ac:dyDescent="0.2">
      <c r="Q1389" s="12"/>
      <c r="U1389" s="12"/>
    </row>
    <row r="1390" spans="17:21" x14ac:dyDescent="0.2">
      <c r="Q1390" s="12"/>
      <c r="U1390" s="12"/>
    </row>
    <row r="1391" spans="17:21" x14ac:dyDescent="0.2">
      <c r="Q1391" s="12"/>
      <c r="U1391" s="12"/>
    </row>
    <row r="1392" spans="17:21" x14ac:dyDescent="0.2">
      <c r="Q1392" s="12"/>
      <c r="U1392" s="12"/>
    </row>
    <row r="1393" spans="17:21" x14ac:dyDescent="0.2">
      <c r="Q1393" s="12"/>
      <c r="U1393" s="12"/>
    </row>
    <row r="1394" spans="17:21" x14ac:dyDescent="0.2">
      <c r="Q1394" s="12"/>
      <c r="U1394" s="12"/>
    </row>
    <row r="1395" spans="17:21" x14ac:dyDescent="0.2">
      <c r="Q1395" s="12"/>
      <c r="U1395" s="12"/>
    </row>
    <row r="1396" spans="17:21" x14ac:dyDescent="0.2">
      <c r="Q1396" s="12"/>
      <c r="U1396" s="12"/>
    </row>
    <row r="1397" spans="17:21" x14ac:dyDescent="0.2">
      <c r="Q1397" s="12"/>
      <c r="U1397" s="12"/>
    </row>
    <row r="1398" spans="17:21" x14ac:dyDescent="0.2">
      <c r="Q1398" s="12"/>
      <c r="U1398" s="12"/>
    </row>
    <row r="1399" spans="17:21" x14ac:dyDescent="0.2">
      <c r="Q1399" s="12"/>
      <c r="U1399" s="12"/>
    </row>
    <row r="1400" spans="17:21" x14ac:dyDescent="0.2">
      <c r="Q1400" s="12"/>
      <c r="U1400" s="12"/>
    </row>
    <row r="1401" spans="17:21" x14ac:dyDescent="0.2">
      <c r="Q1401" s="12"/>
      <c r="U1401" s="12"/>
    </row>
    <row r="1402" spans="17:21" x14ac:dyDescent="0.2">
      <c r="Q1402" s="12"/>
      <c r="U1402" s="12"/>
    </row>
    <row r="1403" spans="17:21" x14ac:dyDescent="0.2">
      <c r="Q1403" s="12"/>
      <c r="U1403" s="12"/>
    </row>
    <row r="1404" spans="17:21" x14ac:dyDescent="0.2">
      <c r="Q1404" s="12"/>
      <c r="U1404" s="12"/>
    </row>
    <row r="1405" spans="17:21" x14ac:dyDescent="0.2">
      <c r="Q1405" s="12"/>
      <c r="U1405" s="12"/>
    </row>
    <row r="1406" spans="17:21" x14ac:dyDescent="0.2">
      <c r="Q1406" s="12"/>
      <c r="U1406" s="12"/>
    </row>
    <row r="1407" spans="17:21" x14ac:dyDescent="0.2">
      <c r="Q1407" s="12"/>
      <c r="U1407" s="12"/>
    </row>
    <row r="1408" spans="17:21" x14ac:dyDescent="0.2">
      <c r="Q1408" s="12"/>
      <c r="U1408" s="12"/>
    </row>
    <row r="1409" spans="17:21" x14ac:dyDescent="0.2">
      <c r="Q1409" s="12"/>
      <c r="U1409" s="12"/>
    </row>
    <row r="1410" spans="17:21" x14ac:dyDescent="0.2">
      <c r="Q1410" s="12"/>
      <c r="U1410" s="12"/>
    </row>
    <row r="1411" spans="17:21" x14ac:dyDescent="0.2">
      <c r="Q1411" s="12"/>
      <c r="U1411" s="12"/>
    </row>
    <row r="1412" spans="17:21" x14ac:dyDescent="0.2">
      <c r="Q1412" s="12"/>
      <c r="U1412" s="12"/>
    </row>
    <row r="1413" spans="17:21" x14ac:dyDescent="0.2">
      <c r="Q1413" s="12"/>
      <c r="U1413" s="12"/>
    </row>
    <row r="1414" spans="17:21" x14ac:dyDescent="0.2">
      <c r="Q1414" s="12"/>
      <c r="U1414" s="12"/>
    </row>
    <row r="1415" spans="17:21" x14ac:dyDescent="0.2">
      <c r="Q1415" s="12"/>
      <c r="U1415" s="12"/>
    </row>
    <row r="1416" spans="17:21" x14ac:dyDescent="0.2">
      <c r="Q1416" s="12"/>
      <c r="U1416" s="12"/>
    </row>
    <row r="1417" spans="17:21" x14ac:dyDescent="0.2">
      <c r="Q1417" s="12"/>
      <c r="U1417" s="12"/>
    </row>
    <row r="1418" spans="17:21" x14ac:dyDescent="0.2">
      <c r="Q1418" s="12"/>
      <c r="U1418" s="12"/>
    </row>
    <row r="1419" spans="17:21" x14ac:dyDescent="0.2">
      <c r="Q1419" s="12"/>
      <c r="U1419" s="12"/>
    </row>
    <row r="1420" spans="17:21" x14ac:dyDescent="0.2">
      <c r="Q1420" s="12"/>
      <c r="U1420" s="12"/>
    </row>
    <row r="1421" spans="17:21" x14ac:dyDescent="0.2">
      <c r="Q1421" s="12"/>
      <c r="U1421" s="12"/>
    </row>
    <row r="1422" spans="17:21" x14ac:dyDescent="0.2">
      <c r="Q1422" s="12"/>
      <c r="U1422" s="12"/>
    </row>
    <row r="1423" spans="17:21" x14ac:dyDescent="0.2">
      <c r="Q1423" s="12"/>
      <c r="U1423" s="12"/>
    </row>
    <row r="1424" spans="17:21" x14ac:dyDescent="0.2">
      <c r="Q1424" s="12"/>
      <c r="U1424" s="12"/>
    </row>
    <row r="1425" spans="17:21" x14ac:dyDescent="0.2">
      <c r="Q1425" s="12"/>
      <c r="U1425" s="12"/>
    </row>
    <row r="1426" spans="17:21" x14ac:dyDescent="0.2">
      <c r="Q1426" s="12"/>
      <c r="U1426" s="12"/>
    </row>
    <row r="1427" spans="17:21" x14ac:dyDescent="0.2">
      <c r="Q1427" s="12"/>
      <c r="U1427" s="12"/>
    </row>
    <row r="1428" spans="17:21" x14ac:dyDescent="0.2">
      <c r="Q1428" s="12"/>
      <c r="U1428" s="12"/>
    </row>
    <row r="1429" spans="17:21" x14ac:dyDescent="0.2">
      <c r="Q1429" s="12"/>
      <c r="U1429" s="12"/>
    </row>
    <row r="1430" spans="17:21" x14ac:dyDescent="0.2">
      <c r="Q1430" s="12"/>
      <c r="U1430" s="12"/>
    </row>
    <row r="1431" spans="17:21" x14ac:dyDescent="0.2">
      <c r="Q1431" s="12"/>
      <c r="U1431" s="12"/>
    </row>
    <row r="1432" spans="17:21" x14ac:dyDescent="0.2">
      <c r="Q1432" s="12"/>
      <c r="U1432" s="12"/>
    </row>
    <row r="1433" spans="17:21" x14ac:dyDescent="0.2">
      <c r="Q1433" s="12"/>
      <c r="U1433" s="12"/>
    </row>
    <row r="1434" spans="17:21" x14ac:dyDescent="0.2">
      <c r="Q1434" s="12"/>
      <c r="U1434" s="12"/>
    </row>
    <row r="1435" spans="17:21" x14ac:dyDescent="0.2">
      <c r="Q1435" s="12"/>
      <c r="U1435" s="12"/>
    </row>
    <row r="1436" spans="17:21" x14ac:dyDescent="0.2">
      <c r="Q1436" s="12"/>
      <c r="U1436" s="12"/>
    </row>
    <row r="1437" spans="17:21" x14ac:dyDescent="0.2">
      <c r="Q1437" s="12"/>
      <c r="U1437" s="12"/>
    </row>
    <row r="1438" spans="17:21" x14ac:dyDescent="0.2">
      <c r="Q1438" s="12"/>
      <c r="U1438" s="12"/>
    </row>
    <row r="1439" spans="17:21" x14ac:dyDescent="0.2">
      <c r="Q1439" s="12"/>
      <c r="U1439" s="12"/>
    </row>
    <row r="1440" spans="17:21" x14ac:dyDescent="0.2">
      <c r="Q1440" s="12"/>
      <c r="U1440" s="12"/>
    </row>
    <row r="1441" spans="17:21" x14ac:dyDescent="0.2">
      <c r="Q1441" s="12"/>
      <c r="U1441" s="12"/>
    </row>
    <row r="1442" spans="17:21" x14ac:dyDescent="0.2">
      <c r="Q1442" s="12"/>
      <c r="U1442" s="12"/>
    </row>
    <row r="1443" spans="17:21" x14ac:dyDescent="0.2">
      <c r="Q1443" s="12"/>
      <c r="U1443" s="12"/>
    </row>
    <row r="1444" spans="17:21" x14ac:dyDescent="0.2">
      <c r="Q1444" s="12"/>
      <c r="U1444" s="12"/>
    </row>
    <row r="1445" spans="17:21" x14ac:dyDescent="0.2">
      <c r="Q1445" s="12"/>
      <c r="U1445" s="12"/>
    </row>
    <row r="1446" spans="17:21" x14ac:dyDescent="0.2">
      <c r="Q1446" s="12"/>
      <c r="U1446" s="12"/>
    </row>
    <row r="1447" spans="17:21" x14ac:dyDescent="0.2">
      <c r="Q1447" s="12"/>
      <c r="U1447" s="12"/>
    </row>
    <row r="1448" spans="17:21" x14ac:dyDescent="0.2">
      <c r="Q1448" s="12"/>
      <c r="U1448" s="12"/>
    </row>
    <row r="1449" spans="17:21" x14ac:dyDescent="0.2">
      <c r="Q1449" s="12"/>
      <c r="U1449" s="12"/>
    </row>
    <row r="1450" spans="17:21" x14ac:dyDescent="0.2">
      <c r="Q1450" s="12"/>
      <c r="U1450" s="12"/>
    </row>
    <row r="1451" spans="17:21" x14ac:dyDescent="0.2">
      <c r="Q1451" s="12"/>
      <c r="U1451" s="12"/>
    </row>
    <row r="1452" spans="17:21" x14ac:dyDescent="0.2">
      <c r="Q1452" s="12"/>
      <c r="U1452" s="12"/>
    </row>
    <row r="1453" spans="17:21" x14ac:dyDescent="0.2">
      <c r="Q1453" s="12"/>
      <c r="U1453" s="12"/>
    </row>
    <row r="1454" spans="17:21" x14ac:dyDescent="0.2">
      <c r="Q1454" s="12"/>
      <c r="U1454" s="12"/>
    </row>
    <row r="1455" spans="17:21" x14ac:dyDescent="0.2">
      <c r="Q1455" s="12"/>
      <c r="U1455" s="12"/>
    </row>
    <row r="1456" spans="17:21" x14ac:dyDescent="0.2">
      <c r="Q1456" s="12"/>
      <c r="U1456" s="12"/>
    </row>
    <row r="1457" spans="17:21" x14ac:dyDescent="0.2">
      <c r="Q1457" s="12"/>
      <c r="U1457" s="12"/>
    </row>
    <row r="1458" spans="17:21" x14ac:dyDescent="0.2">
      <c r="Q1458" s="12"/>
      <c r="U1458" s="12"/>
    </row>
    <row r="1459" spans="17:21" x14ac:dyDescent="0.2">
      <c r="Q1459" s="12"/>
      <c r="U1459" s="12"/>
    </row>
    <row r="1460" spans="17:21" x14ac:dyDescent="0.2">
      <c r="Q1460" s="12"/>
      <c r="U1460" s="12"/>
    </row>
    <row r="1461" spans="17:21" x14ac:dyDescent="0.2">
      <c r="Q1461" s="12"/>
      <c r="U1461" s="12"/>
    </row>
    <row r="1462" spans="17:21" x14ac:dyDescent="0.2">
      <c r="Q1462" s="12"/>
      <c r="U1462" s="12"/>
    </row>
    <row r="1463" spans="17:21" x14ac:dyDescent="0.2">
      <c r="Q1463" s="12"/>
      <c r="U1463" s="12"/>
    </row>
    <row r="1464" spans="17:21" x14ac:dyDescent="0.2">
      <c r="Q1464" s="12"/>
      <c r="U1464" s="12"/>
    </row>
    <row r="1465" spans="17:21" x14ac:dyDescent="0.2">
      <c r="Q1465" s="12"/>
      <c r="U1465" s="12"/>
    </row>
    <row r="1466" spans="17:21" x14ac:dyDescent="0.2">
      <c r="Q1466" s="12"/>
      <c r="U1466" s="12"/>
    </row>
    <row r="1467" spans="17:21" x14ac:dyDescent="0.2">
      <c r="Q1467" s="12"/>
      <c r="U1467" s="12"/>
    </row>
    <row r="1468" spans="17:21" x14ac:dyDescent="0.2">
      <c r="Q1468" s="12"/>
      <c r="U1468" s="12"/>
    </row>
    <row r="1469" spans="17:21" x14ac:dyDescent="0.2">
      <c r="Q1469" s="12"/>
      <c r="U1469" s="12"/>
    </row>
    <row r="1470" spans="17:21" x14ac:dyDescent="0.2">
      <c r="Q1470" s="12"/>
      <c r="U1470" s="12"/>
    </row>
    <row r="1471" spans="17:21" x14ac:dyDescent="0.2">
      <c r="Q1471" s="12"/>
      <c r="U1471" s="12"/>
    </row>
    <row r="1472" spans="17:21" x14ac:dyDescent="0.2">
      <c r="Q1472" s="12"/>
      <c r="U1472" s="12"/>
    </row>
    <row r="1473" spans="17:21" x14ac:dyDescent="0.2">
      <c r="Q1473" s="12"/>
      <c r="U1473" s="12"/>
    </row>
    <row r="1474" spans="17:21" x14ac:dyDescent="0.2">
      <c r="Q1474" s="12"/>
      <c r="U1474" s="12"/>
    </row>
    <row r="1475" spans="17:21" x14ac:dyDescent="0.2">
      <c r="Q1475" s="12"/>
      <c r="U1475" s="12"/>
    </row>
    <row r="1476" spans="17:21" x14ac:dyDescent="0.2">
      <c r="Q1476" s="12"/>
      <c r="U1476" s="12"/>
    </row>
    <row r="1477" spans="17:21" x14ac:dyDescent="0.2">
      <c r="Q1477" s="12"/>
      <c r="U1477" s="12"/>
    </row>
    <row r="1478" spans="17:21" x14ac:dyDescent="0.2">
      <c r="Q1478" s="12"/>
      <c r="U1478" s="12"/>
    </row>
    <row r="1479" spans="17:21" x14ac:dyDescent="0.2">
      <c r="Q1479" s="12"/>
      <c r="U1479" s="12"/>
    </row>
    <row r="1480" spans="17:21" x14ac:dyDescent="0.2">
      <c r="Q1480" s="12"/>
      <c r="U1480" s="12"/>
    </row>
    <row r="1481" spans="17:21" x14ac:dyDescent="0.2">
      <c r="Q1481" s="12"/>
      <c r="U1481" s="12"/>
    </row>
    <row r="1482" spans="17:21" x14ac:dyDescent="0.2">
      <c r="Q1482" s="12"/>
      <c r="U1482" s="12"/>
    </row>
    <row r="1483" spans="17:21" x14ac:dyDescent="0.2">
      <c r="Q1483" s="12"/>
      <c r="U1483" s="12"/>
    </row>
    <row r="1484" spans="17:21" x14ac:dyDescent="0.2">
      <c r="Q1484" s="12"/>
      <c r="U1484" s="12"/>
    </row>
    <row r="1485" spans="17:21" x14ac:dyDescent="0.2">
      <c r="Q1485" s="12"/>
      <c r="U1485" s="12"/>
    </row>
    <row r="1486" spans="17:21" x14ac:dyDescent="0.2">
      <c r="Q1486" s="12"/>
      <c r="U1486" s="12"/>
    </row>
    <row r="1487" spans="17:21" x14ac:dyDescent="0.2">
      <c r="Q1487" s="12"/>
      <c r="U1487" s="12"/>
    </row>
    <row r="1488" spans="17:21" x14ac:dyDescent="0.2">
      <c r="Q1488" s="12"/>
      <c r="U1488" s="12"/>
    </row>
    <row r="1489" spans="17:21" x14ac:dyDescent="0.2">
      <c r="Q1489" s="12"/>
      <c r="U1489" s="12"/>
    </row>
    <row r="1490" spans="17:21" x14ac:dyDescent="0.2">
      <c r="Q1490" s="12"/>
      <c r="U1490" s="12"/>
    </row>
    <row r="1491" spans="17:21" x14ac:dyDescent="0.2">
      <c r="Q1491" s="12"/>
      <c r="U1491" s="12"/>
    </row>
    <row r="1492" spans="17:21" x14ac:dyDescent="0.2">
      <c r="Q1492" s="12"/>
      <c r="U1492" s="12"/>
    </row>
    <row r="1493" spans="17:21" x14ac:dyDescent="0.2">
      <c r="Q1493" s="12"/>
      <c r="U1493" s="12"/>
    </row>
    <row r="1494" spans="17:21" x14ac:dyDescent="0.2">
      <c r="Q1494" s="12"/>
      <c r="U1494" s="12"/>
    </row>
    <row r="1495" spans="17:21" x14ac:dyDescent="0.2">
      <c r="Q1495" s="12"/>
      <c r="U1495" s="12"/>
    </row>
    <row r="1496" spans="17:21" x14ac:dyDescent="0.2">
      <c r="Q1496" s="12"/>
      <c r="U1496" s="12"/>
    </row>
    <row r="1497" spans="17:21" x14ac:dyDescent="0.2">
      <c r="Q1497" s="12"/>
      <c r="U1497" s="12"/>
    </row>
    <row r="1498" spans="17:21" x14ac:dyDescent="0.2">
      <c r="Q1498" s="12"/>
      <c r="U1498" s="12"/>
    </row>
    <row r="1499" spans="17:21" x14ac:dyDescent="0.2">
      <c r="Q1499" s="12"/>
      <c r="U1499" s="12"/>
    </row>
    <row r="1500" spans="17:21" x14ac:dyDescent="0.2">
      <c r="Q1500" s="12"/>
      <c r="U1500" s="12"/>
    </row>
    <row r="1501" spans="17:21" x14ac:dyDescent="0.2">
      <c r="Q1501" s="12"/>
      <c r="U1501" s="12"/>
    </row>
    <row r="1502" spans="17:21" x14ac:dyDescent="0.2">
      <c r="Q1502" s="12"/>
      <c r="U1502" s="12"/>
    </row>
    <row r="1503" spans="17:21" x14ac:dyDescent="0.2">
      <c r="Q1503" s="12"/>
      <c r="U1503" s="12"/>
    </row>
    <row r="1504" spans="17:21" x14ac:dyDescent="0.2">
      <c r="Q1504" s="12"/>
      <c r="U1504" s="12"/>
    </row>
    <row r="1505" spans="17:21" x14ac:dyDescent="0.2">
      <c r="Q1505" s="12"/>
      <c r="U1505" s="12"/>
    </row>
    <row r="1506" spans="17:21" x14ac:dyDescent="0.2">
      <c r="Q1506" s="12"/>
      <c r="U1506" s="12"/>
    </row>
    <row r="1507" spans="17:21" x14ac:dyDescent="0.2">
      <c r="Q1507" s="12"/>
      <c r="U1507" s="12"/>
    </row>
    <row r="1508" spans="17:21" x14ac:dyDescent="0.2">
      <c r="Q1508" s="12"/>
      <c r="U1508" s="12"/>
    </row>
    <row r="1509" spans="17:21" x14ac:dyDescent="0.2">
      <c r="Q1509" s="12"/>
      <c r="U1509" s="12"/>
    </row>
    <row r="1510" spans="17:21" x14ac:dyDescent="0.2">
      <c r="Q1510" s="12"/>
      <c r="U1510" s="12"/>
    </row>
    <row r="1511" spans="17:21" x14ac:dyDescent="0.2">
      <c r="Q1511" s="12"/>
      <c r="U1511" s="12"/>
    </row>
    <row r="1512" spans="17:21" x14ac:dyDescent="0.2">
      <c r="Q1512" s="12"/>
      <c r="U1512" s="12"/>
    </row>
    <row r="1513" spans="17:21" x14ac:dyDescent="0.2">
      <c r="Q1513" s="12"/>
      <c r="U1513" s="12"/>
    </row>
    <row r="1514" spans="17:21" x14ac:dyDescent="0.2">
      <c r="Q1514" s="12"/>
      <c r="U1514" s="12"/>
    </row>
    <row r="1515" spans="17:21" x14ac:dyDescent="0.2">
      <c r="Q1515" s="12"/>
      <c r="U1515" s="12"/>
    </row>
    <row r="1516" spans="17:21" x14ac:dyDescent="0.2">
      <c r="Q1516" s="12"/>
      <c r="U1516" s="12"/>
    </row>
    <row r="1517" spans="17:21" x14ac:dyDescent="0.2">
      <c r="Q1517" s="12"/>
      <c r="U1517" s="12"/>
    </row>
    <row r="1518" spans="17:21" x14ac:dyDescent="0.2">
      <c r="Q1518" s="12"/>
      <c r="U1518" s="12"/>
    </row>
    <row r="1519" spans="17:21" x14ac:dyDescent="0.2">
      <c r="Q1519" s="12"/>
      <c r="U1519" s="12"/>
    </row>
    <row r="1520" spans="17:21" x14ac:dyDescent="0.2">
      <c r="Q1520" s="12"/>
      <c r="U1520" s="12"/>
    </row>
    <row r="1521" spans="17:21" x14ac:dyDescent="0.2">
      <c r="Q1521" s="12"/>
      <c r="U1521" s="12"/>
    </row>
    <row r="1522" spans="17:21" x14ac:dyDescent="0.2">
      <c r="Q1522" s="12"/>
      <c r="U1522" s="12"/>
    </row>
    <row r="1523" spans="17:21" x14ac:dyDescent="0.2">
      <c r="Q1523" s="12"/>
      <c r="U1523" s="12"/>
    </row>
    <row r="1524" spans="17:21" x14ac:dyDescent="0.2">
      <c r="Q1524" s="12"/>
      <c r="U1524" s="12"/>
    </row>
    <row r="1525" spans="17:21" x14ac:dyDescent="0.2">
      <c r="Q1525" s="12"/>
      <c r="U1525" s="12"/>
    </row>
    <row r="1526" spans="17:21" x14ac:dyDescent="0.2">
      <c r="Q1526" s="12"/>
      <c r="U1526" s="12"/>
    </row>
    <row r="1527" spans="17:21" x14ac:dyDescent="0.2">
      <c r="Q1527" s="12"/>
      <c r="U1527" s="12"/>
    </row>
    <row r="1528" spans="17:21" x14ac:dyDescent="0.2">
      <c r="Q1528" s="12"/>
      <c r="U1528" s="12"/>
    </row>
    <row r="1529" spans="17:21" x14ac:dyDescent="0.2">
      <c r="Q1529" s="12"/>
      <c r="U1529" s="12"/>
    </row>
    <row r="1530" spans="17:21" x14ac:dyDescent="0.2">
      <c r="Q1530" s="12"/>
      <c r="U1530" s="12"/>
    </row>
    <row r="1531" spans="17:21" x14ac:dyDescent="0.2">
      <c r="Q1531" s="12"/>
      <c r="U1531" s="12"/>
    </row>
    <row r="1532" spans="17:21" x14ac:dyDescent="0.2">
      <c r="Q1532" s="12"/>
      <c r="U1532" s="12"/>
    </row>
    <row r="1533" spans="17:21" x14ac:dyDescent="0.2">
      <c r="Q1533" s="12"/>
      <c r="U1533" s="12"/>
    </row>
    <row r="1534" spans="17:21" x14ac:dyDescent="0.2">
      <c r="Q1534" s="12"/>
      <c r="U1534" s="12"/>
    </row>
    <row r="1535" spans="17:21" x14ac:dyDescent="0.2">
      <c r="Q1535" s="12"/>
      <c r="U1535" s="12"/>
    </row>
    <row r="1536" spans="17:21" x14ac:dyDescent="0.2">
      <c r="Q1536" s="12"/>
      <c r="U1536" s="12"/>
    </row>
    <row r="1537" spans="17:21" x14ac:dyDescent="0.2">
      <c r="Q1537" s="12"/>
      <c r="U1537" s="12"/>
    </row>
    <row r="1538" spans="17:21" x14ac:dyDescent="0.2">
      <c r="Q1538" s="12"/>
      <c r="U1538" s="12"/>
    </row>
    <row r="1539" spans="17:21" x14ac:dyDescent="0.2">
      <c r="Q1539" s="12"/>
      <c r="U1539" s="12"/>
    </row>
    <row r="1540" spans="17:21" x14ac:dyDescent="0.2">
      <c r="Q1540" s="12"/>
      <c r="U1540" s="12"/>
    </row>
    <row r="1541" spans="17:21" x14ac:dyDescent="0.2">
      <c r="Q1541" s="12"/>
      <c r="U1541" s="12"/>
    </row>
    <row r="1542" spans="17:21" x14ac:dyDescent="0.2">
      <c r="Q1542" s="12"/>
      <c r="U1542" s="12"/>
    </row>
    <row r="1543" spans="17:21" x14ac:dyDescent="0.2">
      <c r="Q1543" s="12"/>
      <c r="U1543" s="12"/>
    </row>
    <row r="1544" spans="17:21" x14ac:dyDescent="0.2">
      <c r="Q1544" s="12"/>
      <c r="U1544" s="12"/>
    </row>
    <row r="1545" spans="17:21" x14ac:dyDescent="0.2">
      <c r="Q1545" s="12"/>
      <c r="U1545" s="12"/>
    </row>
    <row r="1546" spans="17:21" x14ac:dyDescent="0.2">
      <c r="Q1546" s="12"/>
      <c r="U1546" s="12"/>
    </row>
    <row r="1547" spans="17:21" x14ac:dyDescent="0.2">
      <c r="Q1547" s="12"/>
      <c r="U1547" s="12"/>
    </row>
    <row r="1548" spans="17:21" x14ac:dyDescent="0.2">
      <c r="Q1548" s="12"/>
      <c r="U1548" s="12"/>
    </row>
    <row r="1549" spans="17:21" x14ac:dyDescent="0.2">
      <c r="Q1549" s="12"/>
      <c r="U1549" s="12"/>
    </row>
    <row r="1550" spans="17:21" x14ac:dyDescent="0.2">
      <c r="Q1550" s="12"/>
      <c r="U1550" s="12"/>
    </row>
    <row r="1551" spans="17:21" x14ac:dyDescent="0.2">
      <c r="Q1551" s="12"/>
      <c r="U1551" s="12"/>
    </row>
    <row r="1552" spans="17:21" x14ac:dyDescent="0.2">
      <c r="Q1552" s="12"/>
      <c r="U1552" s="12"/>
    </row>
    <row r="1553" spans="17:21" x14ac:dyDescent="0.2">
      <c r="Q1553" s="12"/>
      <c r="U1553" s="12"/>
    </row>
    <row r="1554" spans="17:21" x14ac:dyDescent="0.2">
      <c r="Q1554" s="12"/>
      <c r="U1554" s="12"/>
    </row>
    <row r="1555" spans="17:21" x14ac:dyDescent="0.2">
      <c r="Q1555" s="12"/>
      <c r="U1555" s="12"/>
    </row>
    <row r="1556" spans="17:21" x14ac:dyDescent="0.2">
      <c r="Q1556" s="12"/>
      <c r="U1556" s="12"/>
    </row>
    <row r="1557" spans="17:21" x14ac:dyDescent="0.2">
      <c r="Q1557" s="12"/>
      <c r="U1557" s="12"/>
    </row>
    <row r="1558" spans="17:21" x14ac:dyDescent="0.2">
      <c r="Q1558" s="12"/>
      <c r="U1558" s="12"/>
    </row>
    <row r="1559" spans="17:21" x14ac:dyDescent="0.2">
      <c r="Q1559" s="12"/>
      <c r="U1559" s="12"/>
    </row>
    <row r="1560" spans="17:21" x14ac:dyDescent="0.2">
      <c r="Q1560" s="12"/>
      <c r="U1560" s="12"/>
    </row>
    <row r="1561" spans="17:21" x14ac:dyDescent="0.2">
      <c r="Q1561" s="12"/>
      <c r="U1561" s="12"/>
    </row>
    <row r="1562" spans="17:21" x14ac:dyDescent="0.2">
      <c r="Q1562" s="12"/>
      <c r="U1562" s="12"/>
    </row>
    <row r="1563" spans="17:21" x14ac:dyDescent="0.2">
      <c r="Q1563" s="12"/>
      <c r="U1563" s="12"/>
    </row>
    <row r="1564" spans="17:21" x14ac:dyDescent="0.2">
      <c r="Q1564" s="12"/>
      <c r="U1564" s="12"/>
    </row>
    <row r="1565" spans="17:21" x14ac:dyDescent="0.2">
      <c r="Q1565" s="12"/>
      <c r="U1565" s="12"/>
    </row>
    <row r="1566" spans="17:21" x14ac:dyDescent="0.2">
      <c r="Q1566" s="12"/>
      <c r="U1566" s="12"/>
    </row>
    <row r="1567" spans="17:21" x14ac:dyDescent="0.2">
      <c r="Q1567" s="12"/>
      <c r="U1567" s="12"/>
    </row>
    <row r="1568" spans="17:21" x14ac:dyDescent="0.2">
      <c r="Q1568" s="12"/>
      <c r="U1568" s="12"/>
    </row>
    <row r="1569" spans="17:21" x14ac:dyDescent="0.2">
      <c r="Q1569" s="12"/>
      <c r="U1569" s="12"/>
    </row>
    <row r="1570" spans="17:21" x14ac:dyDescent="0.2">
      <c r="Q1570" s="12"/>
      <c r="U1570" s="12"/>
    </row>
    <row r="1571" spans="17:21" x14ac:dyDescent="0.2">
      <c r="Q1571" s="12"/>
      <c r="U1571" s="12"/>
    </row>
    <row r="1572" spans="17:21" x14ac:dyDescent="0.2">
      <c r="Q1572" s="12"/>
      <c r="U1572" s="12"/>
    </row>
    <row r="1573" spans="17:21" x14ac:dyDescent="0.2">
      <c r="Q1573" s="12"/>
      <c r="U1573" s="12"/>
    </row>
    <row r="1574" spans="17:21" x14ac:dyDescent="0.2">
      <c r="Q1574" s="12"/>
      <c r="U1574" s="12"/>
    </row>
    <row r="1575" spans="17:21" x14ac:dyDescent="0.2">
      <c r="Q1575" s="12"/>
      <c r="U1575" s="12"/>
    </row>
    <row r="1576" spans="17:21" x14ac:dyDescent="0.2">
      <c r="Q1576" s="12"/>
      <c r="U1576" s="12"/>
    </row>
    <row r="1577" spans="17:21" x14ac:dyDescent="0.2">
      <c r="Q1577" s="12"/>
      <c r="U1577" s="12"/>
    </row>
    <row r="1578" spans="17:21" x14ac:dyDescent="0.2">
      <c r="Q1578" s="12"/>
      <c r="U1578" s="12"/>
    </row>
    <row r="1579" spans="17:21" x14ac:dyDescent="0.2">
      <c r="Q1579" s="12"/>
      <c r="U1579" s="12"/>
    </row>
    <row r="1580" spans="17:21" x14ac:dyDescent="0.2">
      <c r="Q1580" s="12"/>
      <c r="U1580" s="12"/>
    </row>
    <row r="1581" spans="17:21" x14ac:dyDescent="0.2">
      <c r="Q1581" s="12"/>
      <c r="U1581" s="12"/>
    </row>
    <row r="1582" spans="17:21" x14ac:dyDescent="0.2">
      <c r="Q1582" s="12"/>
      <c r="U1582" s="12"/>
    </row>
    <row r="1583" spans="17:21" x14ac:dyDescent="0.2">
      <c r="Q1583" s="12"/>
      <c r="U1583" s="12"/>
    </row>
    <row r="1584" spans="17:21" x14ac:dyDescent="0.2">
      <c r="Q1584" s="12"/>
      <c r="U1584" s="12"/>
    </row>
    <row r="1585" spans="17:21" x14ac:dyDescent="0.2">
      <c r="Q1585" s="12"/>
      <c r="U1585" s="12"/>
    </row>
    <row r="1586" spans="17:21" x14ac:dyDescent="0.2">
      <c r="Q1586" s="12"/>
      <c r="U1586" s="12"/>
    </row>
    <row r="1587" spans="17:21" x14ac:dyDescent="0.2">
      <c r="Q1587" s="12"/>
      <c r="U1587" s="12"/>
    </row>
    <row r="1588" spans="17:21" x14ac:dyDescent="0.2">
      <c r="Q1588" s="12"/>
      <c r="U1588" s="12"/>
    </row>
    <row r="1589" spans="17:21" x14ac:dyDescent="0.2">
      <c r="Q1589" s="12"/>
      <c r="U1589" s="12"/>
    </row>
    <row r="1590" spans="17:21" x14ac:dyDescent="0.2">
      <c r="Q1590" s="12"/>
      <c r="U1590" s="12"/>
    </row>
    <row r="1591" spans="17:21" x14ac:dyDescent="0.2">
      <c r="Q1591" s="12"/>
      <c r="U1591" s="12"/>
    </row>
    <row r="1592" spans="17:21" x14ac:dyDescent="0.2">
      <c r="Q1592" s="12"/>
      <c r="U1592" s="12"/>
    </row>
    <row r="1593" spans="17:21" x14ac:dyDescent="0.2">
      <c r="Q1593" s="12"/>
      <c r="U1593" s="12"/>
    </row>
    <row r="1594" spans="17:21" x14ac:dyDescent="0.2">
      <c r="Q1594" s="12"/>
      <c r="U1594" s="12"/>
    </row>
    <row r="1595" spans="17:21" x14ac:dyDescent="0.2">
      <c r="Q1595" s="12"/>
      <c r="U1595" s="12"/>
    </row>
    <row r="1596" spans="17:21" x14ac:dyDescent="0.2">
      <c r="Q1596" s="12"/>
      <c r="U1596" s="12"/>
    </row>
    <row r="1597" spans="17:21" x14ac:dyDescent="0.2">
      <c r="Q1597" s="12"/>
      <c r="U1597" s="12"/>
    </row>
    <row r="1598" spans="17:21" x14ac:dyDescent="0.2">
      <c r="Q1598" s="12"/>
      <c r="U1598" s="12"/>
    </row>
    <row r="1599" spans="17:21" x14ac:dyDescent="0.2">
      <c r="Q1599" s="12"/>
      <c r="U1599" s="12"/>
    </row>
    <row r="1600" spans="17:21" x14ac:dyDescent="0.2">
      <c r="Q1600" s="12"/>
      <c r="U1600" s="12"/>
    </row>
    <row r="1601" spans="17:21" x14ac:dyDescent="0.2">
      <c r="Q1601" s="12"/>
      <c r="U1601" s="12"/>
    </row>
    <row r="1602" spans="17:21" x14ac:dyDescent="0.2">
      <c r="Q1602" s="12"/>
      <c r="U1602" s="12"/>
    </row>
    <row r="1603" spans="17:21" x14ac:dyDescent="0.2">
      <c r="Q1603" s="12"/>
      <c r="U1603" s="12"/>
    </row>
    <row r="1604" spans="17:21" x14ac:dyDescent="0.2">
      <c r="Q1604" s="12"/>
      <c r="U1604" s="12"/>
    </row>
    <row r="1605" spans="17:21" x14ac:dyDescent="0.2">
      <c r="Q1605" s="12"/>
      <c r="U1605" s="12"/>
    </row>
    <row r="1606" spans="17:21" x14ac:dyDescent="0.2">
      <c r="Q1606" s="12"/>
      <c r="U1606" s="12"/>
    </row>
    <row r="1607" spans="17:21" x14ac:dyDescent="0.2">
      <c r="Q1607" s="12"/>
      <c r="U1607" s="12"/>
    </row>
    <row r="1608" spans="17:21" x14ac:dyDescent="0.2">
      <c r="Q1608" s="12"/>
      <c r="U1608" s="12"/>
    </row>
    <row r="1609" spans="17:21" x14ac:dyDescent="0.2">
      <c r="Q1609" s="12"/>
      <c r="U1609" s="12"/>
    </row>
    <row r="1610" spans="17:21" x14ac:dyDescent="0.2">
      <c r="Q1610" s="12"/>
      <c r="U1610" s="12"/>
    </row>
    <row r="1611" spans="17:21" x14ac:dyDescent="0.2">
      <c r="Q1611" s="12"/>
      <c r="U1611" s="12"/>
    </row>
    <row r="1612" spans="17:21" x14ac:dyDescent="0.2">
      <c r="Q1612" s="12"/>
      <c r="U1612" s="12"/>
    </row>
    <row r="1613" spans="17:21" x14ac:dyDescent="0.2">
      <c r="Q1613" s="12"/>
      <c r="U1613" s="12"/>
    </row>
    <row r="1614" spans="17:21" x14ac:dyDescent="0.2">
      <c r="Q1614" s="12"/>
      <c r="U1614" s="12"/>
    </row>
    <row r="1615" spans="17:21" x14ac:dyDescent="0.2">
      <c r="Q1615" s="12"/>
      <c r="U1615" s="12"/>
    </row>
    <row r="1616" spans="17:21" x14ac:dyDescent="0.2">
      <c r="Q1616" s="12"/>
      <c r="U1616" s="12"/>
    </row>
    <row r="1617" spans="17:21" x14ac:dyDescent="0.2">
      <c r="Q1617" s="12"/>
      <c r="U1617" s="12"/>
    </row>
    <row r="1618" spans="17:21" x14ac:dyDescent="0.2">
      <c r="Q1618" s="12"/>
      <c r="U1618" s="12"/>
    </row>
    <row r="1619" spans="17:21" x14ac:dyDescent="0.2">
      <c r="Q1619" s="12"/>
      <c r="U1619" s="12"/>
    </row>
    <row r="1620" spans="17:21" x14ac:dyDescent="0.2">
      <c r="Q1620" s="12"/>
      <c r="U1620" s="12"/>
    </row>
    <row r="1621" spans="17:21" x14ac:dyDescent="0.2">
      <c r="Q1621" s="12"/>
      <c r="U1621" s="12"/>
    </row>
    <row r="1622" spans="17:21" x14ac:dyDescent="0.2">
      <c r="Q1622" s="12"/>
      <c r="U1622" s="12"/>
    </row>
    <row r="1623" spans="17:21" x14ac:dyDescent="0.2">
      <c r="Q1623" s="12"/>
      <c r="U1623" s="12"/>
    </row>
    <row r="1624" spans="17:21" x14ac:dyDescent="0.2">
      <c r="Q1624" s="12"/>
      <c r="U1624" s="12"/>
    </row>
    <row r="1625" spans="17:21" x14ac:dyDescent="0.2">
      <c r="Q1625" s="12"/>
      <c r="U1625" s="12"/>
    </row>
    <row r="1626" spans="17:21" x14ac:dyDescent="0.2">
      <c r="Q1626" s="12"/>
      <c r="U1626" s="12"/>
    </row>
    <row r="1627" spans="17:21" x14ac:dyDescent="0.2">
      <c r="Q1627" s="12"/>
      <c r="U1627" s="12"/>
    </row>
    <row r="1628" spans="17:21" x14ac:dyDescent="0.2">
      <c r="Q1628" s="12"/>
      <c r="U1628" s="12"/>
    </row>
    <row r="1629" spans="17:21" x14ac:dyDescent="0.2">
      <c r="Q1629" s="12"/>
      <c r="U1629" s="12"/>
    </row>
    <row r="1630" spans="17:21" x14ac:dyDescent="0.2">
      <c r="Q1630" s="12"/>
      <c r="U1630" s="12"/>
    </row>
    <row r="1631" spans="17:21" x14ac:dyDescent="0.2">
      <c r="Q1631" s="12"/>
      <c r="U1631" s="12"/>
    </row>
    <row r="1632" spans="17:21" x14ac:dyDescent="0.2">
      <c r="Q1632" s="12"/>
      <c r="U1632" s="12"/>
    </row>
    <row r="1633" spans="17:21" x14ac:dyDescent="0.2">
      <c r="Q1633" s="12"/>
      <c r="U1633" s="12"/>
    </row>
    <row r="1634" spans="17:21" x14ac:dyDescent="0.2">
      <c r="Q1634" s="12"/>
      <c r="U1634" s="12"/>
    </row>
    <row r="1635" spans="17:21" x14ac:dyDescent="0.2">
      <c r="Q1635" s="12"/>
      <c r="U1635" s="12"/>
    </row>
    <row r="1636" spans="17:21" x14ac:dyDescent="0.2">
      <c r="Q1636" s="12"/>
      <c r="U1636" s="12"/>
    </row>
    <row r="1637" spans="17:21" x14ac:dyDescent="0.2">
      <c r="Q1637" s="12"/>
      <c r="U1637" s="12"/>
    </row>
    <row r="1638" spans="17:21" x14ac:dyDescent="0.2">
      <c r="Q1638" s="12"/>
      <c r="U1638" s="12"/>
    </row>
    <row r="1639" spans="17:21" x14ac:dyDescent="0.2">
      <c r="Q1639" s="12"/>
      <c r="U1639" s="12"/>
    </row>
    <row r="1640" spans="17:21" x14ac:dyDescent="0.2">
      <c r="Q1640" s="12"/>
      <c r="U1640" s="12"/>
    </row>
    <row r="1641" spans="17:21" x14ac:dyDescent="0.2">
      <c r="Q1641" s="12"/>
      <c r="U1641" s="12"/>
    </row>
    <row r="1642" spans="17:21" x14ac:dyDescent="0.2">
      <c r="Q1642" s="12"/>
      <c r="U1642" s="12"/>
    </row>
    <row r="1643" spans="17:21" x14ac:dyDescent="0.2">
      <c r="Q1643" s="12"/>
      <c r="U1643" s="12"/>
    </row>
    <row r="1644" spans="17:21" x14ac:dyDescent="0.2">
      <c r="Q1644" s="12"/>
      <c r="U1644" s="12"/>
    </row>
    <row r="1645" spans="17:21" x14ac:dyDescent="0.2">
      <c r="Q1645" s="12"/>
      <c r="U1645" s="12"/>
    </row>
    <row r="1646" spans="17:21" x14ac:dyDescent="0.2">
      <c r="Q1646" s="12"/>
      <c r="U1646" s="12"/>
    </row>
    <row r="1647" spans="17:21" x14ac:dyDescent="0.2">
      <c r="Q1647" s="12"/>
      <c r="U1647" s="12"/>
    </row>
    <row r="1648" spans="17:21" x14ac:dyDescent="0.2">
      <c r="Q1648" s="12"/>
      <c r="U1648" s="12"/>
    </row>
    <row r="1649" spans="17:21" x14ac:dyDescent="0.2">
      <c r="Q1649" s="12"/>
      <c r="U1649" s="12"/>
    </row>
    <row r="1650" spans="17:21" x14ac:dyDescent="0.2">
      <c r="Q1650" s="12"/>
      <c r="U1650" s="12"/>
    </row>
    <row r="1651" spans="17:21" x14ac:dyDescent="0.2">
      <c r="Q1651" s="12"/>
      <c r="U1651" s="12"/>
    </row>
    <row r="1652" spans="17:21" x14ac:dyDescent="0.2">
      <c r="Q1652" s="12"/>
      <c r="U1652" s="12"/>
    </row>
    <row r="1653" spans="17:21" x14ac:dyDescent="0.2">
      <c r="Q1653" s="12"/>
      <c r="U1653" s="12"/>
    </row>
    <row r="1654" spans="17:21" x14ac:dyDescent="0.2">
      <c r="Q1654" s="12"/>
      <c r="U1654" s="12"/>
    </row>
    <row r="1655" spans="17:21" x14ac:dyDescent="0.2">
      <c r="Q1655" s="12"/>
      <c r="U1655" s="12"/>
    </row>
    <row r="1656" spans="17:21" x14ac:dyDescent="0.2">
      <c r="Q1656" s="12"/>
      <c r="U1656" s="12"/>
    </row>
    <row r="1657" spans="17:21" x14ac:dyDescent="0.2">
      <c r="Q1657" s="12"/>
      <c r="U1657" s="12"/>
    </row>
    <row r="1658" spans="17:21" x14ac:dyDescent="0.2">
      <c r="Q1658" s="12"/>
      <c r="U1658" s="12"/>
    </row>
    <row r="1659" spans="17:21" x14ac:dyDescent="0.2">
      <c r="Q1659" s="12"/>
      <c r="U1659" s="12"/>
    </row>
    <row r="1660" spans="17:21" x14ac:dyDescent="0.2">
      <c r="Q1660" s="12"/>
      <c r="U1660" s="12"/>
    </row>
    <row r="1661" spans="17:21" x14ac:dyDescent="0.2">
      <c r="Q1661" s="12"/>
      <c r="U1661" s="12"/>
    </row>
    <row r="1662" spans="17:21" x14ac:dyDescent="0.2">
      <c r="Q1662" s="12"/>
      <c r="U1662" s="12"/>
    </row>
    <row r="1663" spans="17:21" x14ac:dyDescent="0.2">
      <c r="Q1663" s="12"/>
      <c r="U1663" s="12"/>
    </row>
    <row r="1664" spans="17:21" x14ac:dyDescent="0.2">
      <c r="Q1664" s="12"/>
      <c r="U1664" s="12"/>
    </row>
    <row r="1665" spans="17:21" x14ac:dyDescent="0.2">
      <c r="Q1665" s="12"/>
      <c r="U1665" s="12"/>
    </row>
    <row r="1666" spans="17:21" x14ac:dyDescent="0.2">
      <c r="Q1666" s="12"/>
      <c r="U1666" s="12"/>
    </row>
    <row r="1667" spans="17:21" x14ac:dyDescent="0.2">
      <c r="Q1667" s="12"/>
      <c r="U1667" s="12"/>
    </row>
    <row r="1668" spans="17:21" x14ac:dyDescent="0.2">
      <c r="Q1668" s="12"/>
      <c r="U1668" s="12"/>
    </row>
    <row r="1669" spans="17:21" x14ac:dyDescent="0.2">
      <c r="Q1669" s="12"/>
      <c r="U1669" s="12"/>
    </row>
    <row r="1670" spans="17:21" x14ac:dyDescent="0.2">
      <c r="Q1670" s="12"/>
      <c r="U1670" s="12"/>
    </row>
    <row r="1671" spans="17:21" x14ac:dyDescent="0.2">
      <c r="Q1671" s="12"/>
      <c r="U1671" s="12"/>
    </row>
    <row r="1672" spans="17:21" x14ac:dyDescent="0.2">
      <c r="Q1672" s="12"/>
      <c r="U1672" s="12"/>
    </row>
    <row r="1673" spans="17:21" x14ac:dyDescent="0.2">
      <c r="Q1673" s="12"/>
      <c r="U1673" s="12"/>
    </row>
    <row r="1674" spans="17:21" x14ac:dyDescent="0.2">
      <c r="Q1674" s="12"/>
      <c r="U1674" s="12"/>
    </row>
    <row r="1675" spans="17:21" x14ac:dyDescent="0.2">
      <c r="Q1675" s="12"/>
      <c r="U1675" s="12"/>
    </row>
    <row r="1676" spans="17:21" x14ac:dyDescent="0.2">
      <c r="Q1676" s="12"/>
      <c r="U1676" s="12"/>
    </row>
    <row r="1677" spans="17:21" x14ac:dyDescent="0.2">
      <c r="Q1677" s="12"/>
      <c r="U1677" s="12"/>
    </row>
    <row r="1678" spans="17:21" x14ac:dyDescent="0.2">
      <c r="Q1678" s="12"/>
      <c r="U1678" s="12"/>
    </row>
    <row r="1679" spans="17:21" x14ac:dyDescent="0.2">
      <c r="Q1679" s="12"/>
      <c r="U1679" s="12"/>
    </row>
    <row r="1680" spans="17:21" x14ac:dyDescent="0.2">
      <c r="Q1680" s="12"/>
      <c r="U1680" s="12"/>
    </row>
    <row r="1681" spans="17:21" x14ac:dyDescent="0.2">
      <c r="Q1681" s="12"/>
      <c r="U1681" s="12"/>
    </row>
    <row r="1682" spans="17:21" x14ac:dyDescent="0.2">
      <c r="Q1682" s="12"/>
      <c r="U1682" s="12"/>
    </row>
    <row r="1683" spans="17:21" x14ac:dyDescent="0.2">
      <c r="Q1683" s="12"/>
      <c r="U1683" s="12"/>
    </row>
    <row r="1684" spans="17:21" x14ac:dyDescent="0.2">
      <c r="Q1684" s="12"/>
      <c r="U1684" s="12"/>
    </row>
    <row r="1685" spans="17:21" x14ac:dyDescent="0.2">
      <c r="Q1685" s="12"/>
      <c r="U1685" s="12"/>
    </row>
    <row r="1686" spans="17:21" x14ac:dyDescent="0.2">
      <c r="Q1686" s="12"/>
      <c r="U1686" s="12"/>
    </row>
    <row r="1687" spans="17:21" x14ac:dyDescent="0.2">
      <c r="Q1687" s="12"/>
      <c r="U1687" s="12"/>
    </row>
    <row r="1688" spans="17:21" x14ac:dyDescent="0.2">
      <c r="Q1688" s="12"/>
      <c r="U1688" s="12"/>
    </row>
    <row r="1689" spans="17:21" x14ac:dyDescent="0.2">
      <c r="Q1689" s="12"/>
      <c r="U1689" s="12"/>
    </row>
    <row r="1690" spans="17:21" x14ac:dyDescent="0.2">
      <c r="Q1690" s="12"/>
      <c r="U1690" s="12"/>
    </row>
    <row r="1691" spans="17:21" x14ac:dyDescent="0.2">
      <c r="Q1691" s="12"/>
      <c r="U1691" s="12"/>
    </row>
    <row r="1692" spans="17:21" x14ac:dyDescent="0.2">
      <c r="Q1692" s="12"/>
      <c r="U1692" s="12"/>
    </row>
    <row r="1693" spans="17:21" x14ac:dyDescent="0.2">
      <c r="Q1693" s="12"/>
      <c r="U1693" s="12"/>
    </row>
    <row r="1694" spans="17:21" x14ac:dyDescent="0.2">
      <c r="Q1694" s="12"/>
      <c r="U1694" s="12"/>
    </row>
    <row r="1695" spans="17:21" x14ac:dyDescent="0.2">
      <c r="Q1695" s="12"/>
      <c r="U1695" s="12"/>
    </row>
    <row r="1696" spans="17:21" x14ac:dyDescent="0.2">
      <c r="Q1696" s="12"/>
      <c r="U1696" s="12"/>
    </row>
    <row r="1697" spans="17:21" x14ac:dyDescent="0.2">
      <c r="Q1697" s="12"/>
      <c r="U1697" s="12"/>
    </row>
    <row r="1698" spans="17:21" x14ac:dyDescent="0.2">
      <c r="Q1698" s="12"/>
      <c r="U1698" s="12"/>
    </row>
    <row r="1699" spans="17:21" x14ac:dyDescent="0.2">
      <c r="Q1699" s="12"/>
      <c r="U1699" s="12"/>
    </row>
    <row r="1700" spans="17:21" x14ac:dyDescent="0.2">
      <c r="Q1700" s="12"/>
      <c r="U1700" s="12"/>
    </row>
    <row r="1701" spans="17:21" x14ac:dyDescent="0.2">
      <c r="Q1701" s="12"/>
      <c r="U1701" s="12"/>
    </row>
    <row r="1702" spans="17:21" x14ac:dyDescent="0.2">
      <c r="Q1702" s="12"/>
      <c r="U1702" s="12"/>
    </row>
    <row r="1703" spans="17:21" x14ac:dyDescent="0.2">
      <c r="Q1703" s="12"/>
      <c r="U1703" s="12"/>
    </row>
    <row r="1704" spans="17:21" x14ac:dyDescent="0.2">
      <c r="Q1704" s="12"/>
      <c r="U1704" s="12"/>
    </row>
    <row r="1705" spans="17:21" x14ac:dyDescent="0.2">
      <c r="Q1705" s="12"/>
      <c r="U1705" s="12"/>
    </row>
    <row r="1706" spans="17:21" x14ac:dyDescent="0.2">
      <c r="Q1706" s="12"/>
      <c r="U1706" s="12"/>
    </row>
    <row r="1707" spans="17:21" x14ac:dyDescent="0.2">
      <c r="Q1707" s="12"/>
      <c r="U1707" s="12"/>
    </row>
    <row r="1708" spans="17:21" x14ac:dyDescent="0.2">
      <c r="Q1708" s="12"/>
      <c r="U1708" s="12"/>
    </row>
    <row r="1709" spans="17:21" x14ac:dyDescent="0.2">
      <c r="Q1709" s="12"/>
      <c r="U1709" s="12"/>
    </row>
    <row r="1710" spans="17:21" x14ac:dyDescent="0.2">
      <c r="Q1710" s="12"/>
      <c r="U1710" s="12"/>
    </row>
    <row r="1711" spans="17:21" x14ac:dyDescent="0.2">
      <c r="Q1711" s="12"/>
      <c r="U1711" s="12"/>
    </row>
    <row r="1712" spans="17:21" x14ac:dyDescent="0.2">
      <c r="Q1712" s="12"/>
      <c r="U1712" s="12"/>
    </row>
    <row r="1713" spans="17:21" x14ac:dyDescent="0.2">
      <c r="Q1713" s="12"/>
      <c r="U1713" s="12"/>
    </row>
    <row r="1714" spans="17:21" x14ac:dyDescent="0.2">
      <c r="Q1714" s="12"/>
      <c r="U1714" s="12"/>
    </row>
    <row r="1715" spans="17:21" x14ac:dyDescent="0.2">
      <c r="Q1715" s="12"/>
      <c r="U1715" s="12"/>
    </row>
    <row r="1716" spans="17:21" x14ac:dyDescent="0.2">
      <c r="Q1716" s="12"/>
      <c r="U1716" s="12"/>
    </row>
    <row r="1717" spans="17:21" x14ac:dyDescent="0.2">
      <c r="Q1717" s="12"/>
      <c r="U1717" s="12"/>
    </row>
    <row r="1718" spans="17:21" x14ac:dyDescent="0.2">
      <c r="Q1718" s="12"/>
      <c r="U1718" s="12"/>
    </row>
    <row r="1719" spans="17:21" x14ac:dyDescent="0.2">
      <c r="Q1719" s="12"/>
      <c r="U1719" s="12"/>
    </row>
    <row r="1720" spans="17:21" x14ac:dyDescent="0.2">
      <c r="Q1720" s="12"/>
      <c r="U1720" s="12"/>
    </row>
    <row r="1721" spans="17:21" x14ac:dyDescent="0.2">
      <c r="Q1721" s="12"/>
      <c r="U1721" s="12"/>
    </row>
    <row r="1722" spans="17:21" x14ac:dyDescent="0.2">
      <c r="Q1722" s="12"/>
      <c r="U1722" s="12"/>
    </row>
    <row r="1723" spans="17:21" x14ac:dyDescent="0.2">
      <c r="Q1723" s="12"/>
      <c r="U1723" s="12"/>
    </row>
    <row r="1724" spans="17:21" x14ac:dyDescent="0.2">
      <c r="Q1724" s="12"/>
      <c r="U1724" s="12"/>
    </row>
    <row r="1725" spans="17:21" x14ac:dyDescent="0.2">
      <c r="Q1725" s="12"/>
      <c r="U1725" s="12"/>
    </row>
    <row r="1726" spans="17:21" x14ac:dyDescent="0.2">
      <c r="Q1726" s="12"/>
      <c r="U1726" s="12"/>
    </row>
    <row r="1727" spans="17:21" x14ac:dyDescent="0.2">
      <c r="Q1727" s="12"/>
      <c r="U1727" s="12"/>
    </row>
    <row r="1728" spans="17:21" x14ac:dyDescent="0.2">
      <c r="Q1728" s="12"/>
      <c r="U1728" s="12"/>
    </row>
    <row r="1729" spans="17:21" x14ac:dyDescent="0.2">
      <c r="Q1729" s="12"/>
      <c r="U1729" s="12"/>
    </row>
    <row r="1730" spans="17:21" x14ac:dyDescent="0.2">
      <c r="Q1730" s="12"/>
      <c r="U1730" s="12"/>
    </row>
    <row r="1731" spans="17:21" x14ac:dyDescent="0.2">
      <c r="Q1731" s="12"/>
      <c r="U1731" s="12"/>
    </row>
    <row r="1732" spans="17:21" x14ac:dyDescent="0.2">
      <c r="Q1732" s="12"/>
      <c r="U1732" s="12"/>
    </row>
    <row r="1733" spans="17:21" x14ac:dyDescent="0.2">
      <c r="Q1733" s="12"/>
      <c r="U1733" s="12"/>
    </row>
    <row r="1734" spans="17:21" x14ac:dyDescent="0.2">
      <c r="Q1734" s="12"/>
      <c r="U1734" s="12"/>
    </row>
    <row r="1735" spans="17:21" x14ac:dyDescent="0.2">
      <c r="Q1735" s="12"/>
      <c r="U1735" s="12"/>
    </row>
    <row r="1736" spans="17:21" x14ac:dyDescent="0.2">
      <c r="Q1736" s="12"/>
      <c r="U1736" s="12"/>
    </row>
    <row r="1737" spans="17:21" x14ac:dyDescent="0.2">
      <c r="Q1737" s="12"/>
      <c r="U1737" s="12"/>
    </row>
    <row r="1738" spans="17:21" x14ac:dyDescent="0.2">
      <c r="Q1738" s="12"/>
      <c r="U1738" s="12"/>
    </row>
    <row r="1739" spans="17:21" x14ac:dyDescent="0.2">
      <c r="Q1739" s="12"/>
      <c r="U1739" s="12"/>
    </row>
    <row r="1740" spans="17:21" x14ac:dyDescent="0.2">
      <c r="Q1740" s="12"/>
      <c r="U1740" s="12"/>
    </row>
    <row r="1741" spans="17:21" x14ac:dyDescent="0.2">
      <c r="Q1741" s="12"/>
      <c r="U1741" s="12"/>
    </row>
    <row r="1742" spans="17:21" x14ac:dyDescent="0.2">
      <c r="Q1742" s="12"/>
      <c r="U1742" s="12"/>
    </row>
    <row r="1743" spans="17:21" x14ac:dyDescent="0.2">
      <c r="Q1743" s="12"/>
      <c r="U1743" s="12"/>
    </row>
    <row r="1744" spans="17:21" x14ac:dyDescent="0.2">
      <c r="Q1744" s="12"/>
      <c r="U1744" s="12"/>
    </row>
    <row r="1745" spans="17:21" x14ac:dyDescent="0.2">
      <c r="Q1745" s="12"/>
      <c r="U1745" s="12"/>
    </row>
    <row r="1746" spans="17:21" x14ac:dyDescent="0.2">
      <c r="Q1746" s="12"/>
      <c r="U1746" s="12"/>
    </row>
    <row r="1747" spans="17:21" x14ac:dyDescent="0.2">
      <c r="Q1747" s="12"/>
      <c r="U1747" s="12"/>
    </row>
    <row r="1748" spans="17:21" x14ac:dyDescent="0.2">
      <c r="Q1748" s="12"/>
      <c r="U1748" s="12"/>
    </row>
    <row r="1749" spans="17:21" x14ac:dyDescent="0.2">
      <c r="Q1749" s="12"/>
      <c r="U1749" s="12"/>
    </row>
    <row r="1750" spans="17:21" x14ac:dyDescent="0.2">
      <c r="Q1750" s="12"/>
      <c r="U1750" s="12"/>
    </row>
    <row r="1751" spans="17:21" x14ac:dyDescent="0.2">
      <c r="Q1751" s="12"/>
      <c r="U1751" s="12"/>
    </row>
    <row r="1752" spans="17:21" x14ac:dyDescent="0.2">
      <c r="Q1752" s="12"/>
      <c r="U1752" s="12"/>
    </row>
    <row r="1753" spans="17:21" x14ac:dyDescent="0.2">
      <c r="Q1753" s="12"/>
      <c r="U1753" s="12"/>
    </row>
    <row r="1754" spans="17:21" x14ac:dyDescent="0.2">
      <c r="Q1754" s="12"/>
      <c r="U1754" s="12"/>
    </row>
    <row r="1755" spans="17:21" x14ac:dyDescent="0.2">
      <c r="Q1755" s="12"/>
      <c r="U1755" s="12"/>
    </row>
    <row r="1756" spans="17:21" x14ac:dyDescent="0.2">
      <c r="Q1756" s="12"/>
      <c r="U1756" s="12"/>
    </row>
    <row r="1757" spans="17:21" x14ac:dyDescent="0.2">
      <c r="Q1757" s="12"/>
      <c r="U1757" s="12"/>
    </row>
    <row r="1758" spans="17:21" x14ac:dyDescent="0.2">
      <c r="Q1758" s="12"/>
      <c r="U1758" s="12"/>
    </row>
    <row r="1759" spans="17:21" x14ac:dyDescent="0.2">
      <c r="Q1759" s="12"/>
      <c r="U1759" s="12"/>
    </row>
    <row r="1760" spans="17:21" x14ac:dyDescent="0.2">
      <c r="Q1760" s="12"/>
      <c r="U1760" s="12"/>
    </row>
    <row r="1761" spans="17:21" x14ac:dyDescent="0.2">
      <c r="Q1761" s="12"/>
      <c r="U1761" s="12"/>
    </row>
    <row r="1762" spans="17:21" x14ac:dyDescent="0.2">
      <c r="Q1762" s="12"/>
      <c r="U1762" s="12"/>
    </row>
    <row r="1763" spans="17:21" x14ac:dyDescent="0.2">
      <c r="Q1763" s="12"/>
      <c r="U1763" s="12"/>
    </row>
    <row r="1764" spans="17:21" x14ac:dyDescent="0.2">
      <c r="Q1764" s="12"/>
      <c r="U1764" s="12"/>
    </row>
    <row r="1765" spans="17:21" x14ac:dyDescent="0.2">
      <c r="Q1765" s="12"/>
      <c r="U1765" s="12"/>
    </row>
    <row r="1766" spans="17:21" x14ac:dyDescent="0.2">
      <c r="Q1766" s="12"/>
      <c r="U1766" s="12"/>
    </row>
    <row r="1767" spans="17:21" x14ac:dyDescent="0.2">
      <c r="Q1767" s="12"/>
      <c r="U1767" s="12"/>
    </row>
    <row r="1768" spans="17:21" x14ac:dyDescent="0.2">
      <c r="Q1768" s="12"/>
      <c r="U1768" s="12"/>
    </row>
    <row r="1769" spans="17:21" x14ac:dyDescent="0.2">
      <c r="Q1769" s="12"/>
      <c r="U1769" s="12"/>
    </row>
    <row r="1770" spans="17:21" x14ac:dyDescent="0.2">
      <c r="Q1770" s="12"/>
      <c r="U1770" s="12"/>
    </row>
    <row r="1771" spans="17:21" x14ac:dyDescent="0.2">
      <c r="Q1771" s="12"/>
      <c r="U1771" s="12"/>
    </row>
    <row r="1772" spans="17:21" x14ac:dyDescent="0.2">
      <c r="Q1772" s="12"/>
      <c r="U1772" s="12"/>
    </row>
    <row r="1773" spans="17:21" x14ac:dyDescent="0.2">
      <c r="Q1773" s="12"/>
      <c r="U1773" s="12"/>
    </row>
    <row r="1774" spans="17:21" x14ac:dyDescent="0.2">
      <c r="Q1774" s="12"/>
      <c r="U1774" s="12"/>
    </row>
    <row r="1775" spans="17:21" x14ac:dyDescent="0.2">
      <c r="Q1775" s="12"/>
      <c r="U1775" s="12"/>
    </row>
    <row r="1776" spans="17:21" x14ac:dyDescent="0.2">
      <c r="Q1776" s="12"/>
      <c r="U1776" s="12"/>
    </row>
    <row r="1777" spans="17:21" x14ac:dyDescent="0.2">
      <c r="Q1777" s="12"/>
      <c r="U1777" s="12"/>
    </row>
    <row r="1778" spans="17:21" x14ac:dyDescent="0.2">
      <c r="Q1778" s="12"/>
      <c r="U1778" s="12"/>
    </row>
    <row r="1779" spans="17:21" x14ac:dyDescent="0.2">
      <c r="Q1779" s="12"/>
      <c r="U1779" s="12"/>
    </row>
    <row r="1780" spans="17:21" x14ac:dyDescent="0.2">
      <c r="Q1780" s="12"/>
      <c r="U1780" s="12"/>
    </row>
    <row r="1781" spans="17:21" x14ac:dyDescent="0.2">
      <c r="Q1781" s="12"/>
      <c r="U1781" s="12"/>
    </row>
    <row r="1782" spans="17:21" x14ac:dyDescent="0.2">
      <c r="Q1782" s="12"/>
      <c r="U1782" s="12"/>
    </row>
    <row r="1783" spans="17:21" x14ac:dyDescent="0.2">
      <c r="Q1783" s="12"/>
      <c r="U1783" s="12"/>
    </row>
    <row r="1784" spans="17:21" x14ac:dyDescent="0.2">
      <c r="Q1784" s="12"/>
      <c r="U1784" s="12"/>
    </row>
    <row r="1785" spans="17:21" x14ac:dyDescent="0.2">
      <c r="Q1785" s="12"/>
      <c r="U1785" s="12"/>
    </row>
    <row r="1786" spans="17:21" x14ac:dyDescent="0.2">
      <c r="Q1786" s="12"/>
      <c r="U1786" s="12"/>
    </row>
    <row r="1787" spans="17:21" x14ac:dyDescent="0.2">
      <c r="Q1787" s="12"/>
      <c r="U1787" s="12"/>
    </row>
    <row r="1788" spans="17:21" x14ac:dyDescent="0.2">
      <c r="Q1788" s="12"/>
      <c r="U1788" s="12"/>
    </row>
    <row r="1789" spans="17:21" x14ac:dyDescent="0.2">
      <c r="Q1789" s="12"/>
      <c r="U1789" s="12"/>
    </row>
    <row r="1790" spans="17:21" x14ac:dyDescent="0.2">
      <c r="Q1790" s="12"/>
      <c r="U1790" s="12"/>
    </row>
    <row r="1791" spans="17:21" x14ac:dyDescent="0.2">
      <c r="Q1791" s="12"/>
      <c r="U1791" s="12"/>
    </row>
    <row r="1792" spans="17:21" x14ac:dyDescent="0.2">
      <c r="Q1792" s="12"/>
      <c r="U1792" s="12"/>
    </row>
    <row r="1793" spans="17:21" x14ac:dyDescent="0.2">
      <c r="Q1793" s="12"/>
      <c r="U1793" s="12"/>
    </row>
    <row r="1794" spans="17:21" x14ac:dyDescent="0.2">
      <c r="Q1794" s="12"/>
      <c r="U1794" s="12"/>
    </row>
    <row r="1795" spans="17:21" x14ac:dyDescent="0.2">
      <c r="Q1795" s="12"/>
      <c r="U1795" s="12"/>
    </row>
    <row r="1796" spans="17:21" x14ac:dyDescent="0.2">
      <c r="Q1796" s="12"/>
      <c r="U1796" s="12"/>
    </row>
    <row r="1797" spans="17:21" x14ac:dyDescent="0.2">
      <c r="Q1797" s="12"/>
      <c r="U1797" s="12"/>
    </row>
    <row r="1798" spans="17:21" x14ac:dyDescent="0.2">
      <c r="Q1798" s="12"/>
      <c r="U1798" s="12"/>
    </row>
    <row r="1799" spans="17:21" x14ac:dyDescent="0.2">
      <c r="Q1799" s="12"/>
      <c r="U1799" s="12"/>
    </row>
    <row r="1800" spans="17:21" x14ac:dyDescent="0.2">
      <c r="Q1800" s="12"/>
      <c r="U1800" s="12"/>
    </row>
    <row r="1801" spans="17:21" x14ac:dyDescent="0.2">
      <c r="Q1801" s="12"/>
      <c r="U1801" s="12"/>
    </row>
    <row r="1802" spans="17:21" x14ac:dyDescent="0.2">
      <c r="Q1802" s="12"/>
      <c r="U1802" s="12"/>
    </row>
    <row r="1803" spans="17:21" x14ac:dyDescent="0.2">
      <c r="Q1803" s="12"/>
      <c r="U1803" s="12"/>
    </row>
    <row r="1804" spans="17:21" x14ac:dyDescent="0.2">
      <c r="Q1804" s="12"/>
      <c r="U1804" s="12"/>
    </row>
    <row r="1805" spans="17:21" x14ac:dyDescent="0.2">
      <c r="Q1805" s="12"/>
      <c r="U1805" s="12"/>
    </row>
    <row r="1806" spans="17:21" x14ac:dyDescent="0.2">
      <c r="Q1806" s="12"/>
      <c r="U1806" s="12"/>
    </row>
    <row r="1807" spans="17:21" x14ac:dyDescent="0.2">
      <c r="Q1807" s="12"/>
      <c r="U1807" s="12"/>
    </row>
    <row r="1808" spans="17:21" x14ac:dyDescent="0.2">
      <c r="Q1808" s="12"/>
      <c r="U1808" s="12"/>
    </row>
    <row r="1809" spans="17:21" x14ac:dyDescent="0.2">
      <c r="Q1809" s="12"/>
      <c r="U1809" s="12"/>
    </row>
    <row r="1810" spans="17:21" x14ac:dyDescent="0.2">
      <c r="Q1810" s="12"/>
      <c r="U1810" s="12"/>
    </row>
    <row r="1811" spans="17:21" x14ac:dyDescent="0.2">
      <c r="Q1811" s="12"/>
      <c r="U1811" s="12"/>
    </row>
    <row r="1812" spans="17:21" x14ac:dyDescent="0.2">
      <c r="Q1812" s="12"/>
      <c r="U1812" s="12"/>
    </row>
    <row r="1813" spans="17:21" x14ac:dyDescent="0.2">
      <c r="Q1813" s="12"/>
      <c r="U1813" s="12"/>
    </row>
    <row r="1814" spans="17:21" x14ac:dyDescent="0.2">
      <c r="Q1814" s="12"/>
      <c r="U1814" s="12"/>
    </row>
    <row r="1815" spans="17:21" x14ac:dyDescent="0.2">
      <c r="Q1815" s="12"/>
      <c r="U1815" s="12"/>
    </row>
    <row r="1816" spans="17:21" x14ac:dyDescent="0.2">
      <c r="Q1816" s="12"/>
      <c r="U1816" s="12"/>
    </row>
    <row r="1817" spans="17:21" x14ac:dyDescent="0.2">
      <c r="Q1817" s="12"/>
      <c r="U1817" s="12"/>
    </row>
    <row r="1818" spans="17:21" x14ac:dyDescent="0.2">
      <c r="Q1818" s="12"/>
      <c r="U1818" s="12"/>
    </row>
    <row r="1819" spans="17:21" x14ac:dyDescent="0.2">
      <c r="Q1819" s="12"/>
      <c r="U1819" s="12"/>
    </row>
    <row r="1820" spans="17:21" x14ac:dyDescent="0.2">
      <c r="Q1820" s="12"/>
      <c r="U1820" s="12"/>
    </row>
    <row r="1821" spans="17:21" x14ac:dyDescent="0.2">
      <c r="Q1821" s="12"/>
      <c r="U1821" s="12"/>
    </row>
    <row r="1822" spans="17:21" x14ac:dyDescent="0.2">
      <c r="Q1822" s="12"/>
      <c r="U1822" s="12"/>
    </row>
    <row r="1823" spans="17:21" x14ac:dyDescent="0.2">
      <c r="Q1823" s="12"/>
      <c r="U1823" s="12"/>
    </row>
    <row r="1824" spans="17:21" x14ac:dyDescent="0.2">
      <c r="Q1824" s="12"/>
      <c r="U1824" s="12"/>
    </row>
    <row r="1825" spans="17:21" x14ac:dyDescent="0.2">
      <c r="Q1825" s="12"/>
      <c r="U1825" s="12"/>
    </row>
    <row r="1826" spans="17:21" x14ac:dyDescent="0.2">
      <c r="Q1826" s="12"/>
      <c r="U1826" s="12"/>
    </row>
    <row r="1827" spans="17:21" x14ac:dyDescent="0.2">
      <c r="Q1827" s="12"/>
      <c r="U1827" s="12"/>
    </row>
    <row r="1828" spans="17:21" x14ac:dyDescent="0.2">
      <c r="Q1828" s="12"/>
      <c r="U1828" s="12"/>
    </row>
    <row r="1829" spans="17:21" x14ac:dyDescent="0.2">
      <c r="Q1829" s="12"/>
      <c r="U1829" s="12"/>
    </row>
    <row r="1830" spans="17:21" x14ac:dyDescent="0.2">
      <c r="Q1830" s="12"/>
      <c r="U1830" s="12"/>
    </row>
    <row r="1831" spans="17:21" x14ac:dyDescent="0.2">
      <c r="Q1831" s="12"/>
      <c r="U1831" s="12"/>
    </row>
    <row r="1832" spans="17:21" x14ac:dyDescent="0.2">
      <c r="Q1832" s="12"/>
      <c r="U1832" s="12"/>
    </row>
    <row r="1833" spans="17:21" x14ac:dyDescent="0.2">
      <c r="Q1833" s="12"/>
      <c r="U1833" s="12"/>
    </row>
    <row r="1834" spans="17:21" x14ac:dyDescent="0.2">
      <c r="Q1834" s="12"/>
      <c r="U1834" s="12"/>
    </row>
    <row r="1835" spans="17:21" x14ac:dyDescent="0.2">
      <c r="Q1835" s="12"/>
      <c r="U1835" s="12"/>
    </row>
    <row r="1836" spans="17:21" x14ac:dyDescent="0.2">
      <c r="Q1836" s="12"/>
      <c r="U1836" s="12"/>
    </row>
    <row r="1837" spans="17:21" x14ac:dyDescent="0.2">
      <c r="Q1837" s="12"/>
      <c r="U1837" s="12"/>
    </row>
    <row r="1838" spans="17:21" x14ac:dyDescent="0.2">
      <c r="Q1838" s="12"/>
      <c r="U1838" s="12"/>
    </row>
    <row r="1839" spans="17:21" x14ac:dyDescent="0.2">
      <c r="Q1839" s="12"/>
      <c r="U1839" s="12"/>
    </row>
    <row r="1840" spans="17:21" x14ac:dyDescent="0.2">
      <c r="Q1840" s="12"/>
      <c r="U1840" s="12"/>
    </row>
    <row r="1841" spans="17:21" x14ac:dyDescent="0.2">
      <c r="Q1841" s="12"/>
      <c r="U1841" s="12"/>
    </row>
    <row r="1842" spans="17:21" x14ac:dyDescent="0.2">
      <c r="Q1842" s="12"/>
      <c r="U1842" s="12"/>
    </row>
    <row r="1843" spans="17:21" x14ac:dyDescent="0.2">
      <c r="Q1843" s="12"/>
      <c r="U1843" s="12"/>
    </row>
    <row r="1844" spans="17:21" x14ac:dyDescent="0.2">
      <c r="Q1844" s="12"/>
      <c r="U1844" s="12"/>
    </row>
    <row r="1845" spans="17:21" x14ac:dyDescent="0.2">
      <c r="Q1845" s="12"/>
      <c r="U1845" s="12"/>
    </row>
    <row r="1846" spans="17:21" x14ac:dyDescent="0.2">
      <c r="Q1846" s="12"/>
      <c r="U1846" s="12"/>
    </row>
    <row r="1847" spans="17:21" x14ac:dyDescent="0.2">
      <c r="Q1847" s="12"/>
      <c r="U1847" s="12"/>
    </row>
    <row r="1848" spans="17:21" x14ac:dyDescent="0.2">
      <c r="Q1848" s="12"/>
      <c r="U1848" s="12"/>
    </row>
    <row r="1849" spans="17:21" x14ac:dyDescent="0.2">
      <c r="Q1849" s="12"/>
      <c r="U1849" s="12"/>
    </row>
    <row r="1850" spans="17:21" x14ac:dyDescent="0.2">
      <c r="Q1850" s="12"/>
      <c r="U1850" s="12"/>
    </row>
    <row r="1851" spans="17:21" x14ac:dyDescent="0.2">
      <c r="Q1851" s="12"/>
      <c r="U1851" s="12"/>
    </row>
    <row r="1852" spans="17:21" x14ac:dyDescent="0.2">
      <c r="Q1852" s="12"/>
      <c r="U1852" s="12"/>
    </row>
    <row r="1853" spans="17:21" x14ac:dyDescent="0.2">
      <c r="Q1853" s="12"/>
      <c r="U1853" s="12"/>
    </row>
    <row r="1854" spans="17:21" x14ac:dyDescent="0.2">
      <c r="Q1854" s="12"/>
      <c r="U1854" s="12"/>
    </row>
    <row r="1855" spans="17:21" x14ac:dyDescent="0.2">
      <c r="Q1855" s="12"/>
      <c r="U1855" s="12"/>
    </row>
    <row r="1856" spans="17:21" x14ac:dyDescent="0.2">
      <c r="Q1856" s="12"/>
      <c r="U1856" s="12"/>
    </row>
    <row r="1857" spans="17:21" x14ac:dyDescent="0.2">
      <c r="Q1857" s="12"/>
      <c r="U1857" s="12"/>
    </row>
    <row r="1858" spans="17:21" x14ac:dyDescent="0.2">
      <c r="Q1858" s="12"/>
      <c r="U1858" s="12"/>
    </row>
    <row r="1859" spans="17:21" x14ac:dyDescent="0.2">
      <c r="Q1859" s="12"/>
      <c r="U1859" s="12"/>
    </row>
    <row r="1860" spans="17:21" x14ac:dyDescent="0.2">
      <c r="Q1860" s="12"/>
      <c r="U1860" s="12"/>
    </row>
    <row r="1861" spans="17:21" x14ac:dyDescent="0.2">
      <c r="Q1861" s="12"/>
      <c r="U1861" s="12"/>
    </row>
    <row r="1862" spans="17:21" x14ac:dyDescent="0.2">
      <c r="Q1862" s="12"/>
      <c r="U1862" s="12"/>
    </row>
    <row r="1863" spans="17:21" x14ac:dyDescent="0.2">
      <c r="Q1863" s="12"/>
      <c r="U1863" s="12"/>
    </row>
    <row r="1864" spans="17:21" x14ac:dyDescent="0.2">
      <c r="Q1864" s="12"/>
      <c r="U1864" s="12"/>
    </row>
    <row r="1865" spans="17:21" x14ac:dyDescent="0.2">
      <c r="Q1865" s="12"/>
      <c r="U1865" s="12"/>
    </row>
    <row r="1866" spans="17:21" x14ac:dyDescent="0.2">
      <c r="Q1866" s="12"/>
      <c r="U1866" s="12"/>
    </row>
    <row r="1867" spans="17:21" x14ac:dyDescent="0.2">
      <c r="Q1867" s="12"/>
      <c r="U1867" s="12"/>
    </row>
    <row r="1868" spans="17:21" x14ac:dyDescent="0.2">
      <c r="Q1868" s="12"/>
      <c r="U1868" s="12"/>
    </row>
    <row r="1869" spans="17:21" x14ac:dyDescent="0.2">
      <c r="Q1869" s="12"/>
      <c r="U1869" s="12"/>
    </row>
    <row r="1870" spans="17:21" x14ac:dyDescent="0.2">
      <c r="Q1870" s="12"/>
      <c r="U1870" s="12"/>
    </row>
    <row r="1871" spans="17:21" x14ac:dyDescent="0.2">
      <c r="Q1871" s="12"/>
      <c r="U1871" s="12"/>
    </row>
    <row r="1872" spans="17:21" x14ac:dyDescent="0.2">
      <c r="Q1872" s="12"/>
      <c r="U1872" s="12"/>
    </row>
    <row r="1873" spans="17:21" x14ac:dyDescent="0.2">
      <c r="Q1873" s="12"/>
      <c r="U1873" s="12"/>
    </row>
    <row r="1874" spans="17:21" x14ac:dyDescent="0.2">
      <c r="Q1874" s="12"/>
      <c r="U1874" s="12"/>
    </row>
    <row r="1875" spans="17:21" x14ac:dyDescent="0.2">
      <c r="Q1875" s="12"/>
      <c r="U1875" s="12"/>
    </row>
    <row r="1876" spans="17:21" x14ac:dyDescent="0.2">
      <c r="Q1876" s="12"/>
      <c r="U1876" s="12"/>
    </row>
    <row r="1877" spans="17:21" x14ac:dyDescent="0.2">
      <c r="Q1877" s="12"/>
      <c r="U1877" s="12"/>
    </row>
    <row r="1878" spans="17:21" x14ac:dyDescent="0.2">
      <c r="Q1878" s="12"/>
      <c r="U1878" s="12"/>
    </row>
    <row r="1879" spans="17:21" x14ac:dyDescent="0.2">
      <c r="Q1879" s="12"/>
      <c r="U1879" s="12"/>
    </row>
    <row r="1880" spans="17:21" x14ac:dyDescent="0.2">
      <c r="Q1880" s="12"/>
      <c r="U1880" s="12"/>
    </row>
    <row r="1881" spans="17:21" x14ac:dyDescent="0.2">
      <c r="Q1881" s="12"/>
      <c r="U1881" s="12"/>
    </row>
    <row r="1882" spans="17:21" x14ac:dyDescent="0.2">
      <c r="Q1882" s="12"/>
      <c r="U1882" s="12"/>
    </row>
    <row r="1883" spans="17:21" x14ac:dyDescent="0.2">
      <c r="Q1883" s="12"/>
      <c r="U1883" s="12"/>
    </row>
    <row r="1884" spans="17:21" x14ac:dyDescent="0.2">
      <c r="Q1884" s="12"/>
      <c r="U1884" s="12"/>
    </row>
    <row r="1885" spans="17:21" x14ac:dyDescent="0.2">
      <c r="Q1885" s="12"/>
      <c r="U1885" s="12"/>
    </row>
    <row r="1886" spans="17:21" x14ac:dyDescent="0.2">
      <c r="Q1886" s="12"/>
      <c r="U1886" s="12"/>
    </row>
    <row r="1887" spans="17:21" x14ac:dyDescent="0.2">
      <c r="Q1887" s="12"/>
      <c r="U1887" s="12"/>
    </row>
    <row r="1888" spans="17:21" x14ac:dyDescent="0.2">
      <c r="Q1888" s="12"/>
      <c r="U1888" s="12"/>
    </row>
    <row r="1889" spans="17:21" x14ac:dyDescent="0.2">
      <c r="Q1889" s="12"/>
      <c r="U1889" s="12"/>
    </row>
    <row r="1890" spans="17:21" x14ac:dyDescent="0.2">
      <c r="Q1890" s="12"/>
      <c r="U1890" s="12"/>
    </row>
    <row r="1891" spans="17:21" x14ac:dyDescent="0.2">
      <c r="Q1891" s="12"/>
      <c r="U1891" s="12"/>
    </row>
    <row r="1892" spans="17:21" x14ac:dyDescent="0.2">
      <c r="Q1892" s="12"/>
      <c r="U1892" s="12"/>
    </row>
    <row r="1893" spans="17:21" x14ac:dyDescent="0.2">
      <c r="Q1893" s="12"/>
      <c r="U1893" s="12"/>
    </row>
    <row r="1894" spans="17:21" x14ac:dyDescent="0.2">
      <c r="Q1894" s="12"/>
      <c r="U1894" s="12"/>
    </row>
    <row r="1895" spans="17:21" x14ac:dyDescent="0.2">
      <c r="Q1895" s="12"/>
      <c r="U1895" s="12"/>
    </row>
    <row r="1896" spans="17:21" x14ac:dyDescent="0.2">
      <c r="Q1896" s="12"/>
      <c r="U1896" s="12"/>
    </row>
    <row r="1897" spans="17:21" x14ac:dyDescent="0.2">
      <c r="Q1897" s="12"/>
      <c r="U1897" s="12"/>
    </row>
    <row r="1898" spans="17:21" x14ac:dyDescent="0.2">
      <c r="Q1898" s="12"/>
      <c r="U1898" s="12"/>
    </row>
    <row r="1899" spans="17:21" x14ac:dyDescent="0.2">
      <c r="Q1899" s="12"/>
      <c r="U1899" s="12"/>
    </row>
    <row r="1900" spans="17:21" x14ac:dyDescent="0.2">
      <c r="Q1900" s="12"/>
      <c r="U1900" s="12"/>
    </row>
    <row r="1901" spans="17:21" x14ac:dyDescent="0.2">
      <c r="Q1901" s="12"/>
      <c r="U1901" s="12"/>
    </row>
    <row r="1902" spans="17:21" x14ac:dyDescent="0.2">
      <c r="Q1902" s="12"/>
      <c r="U1902" s="12"/>
    </row>
    <row r="1903" spans="17:21" x14ac:dyDescent="0.2">
      <c r="Q1903" s="12"/>
      <c r="U1903" s="12"/>
    </row>
    <row r="1904" spans="17:21" x14ac:dyDescent="0.2">
      <c r="Q1904" s="12"/>
      <c r="U1904" s="12"/>
    </row>
    <row r="1905" spans="17:21" x14ac:dyDescent="0.2">
      <c r="Q1905" s="12"/>
      <c r="U1905" s="12"/>
    </row>
    <row r="1906" spans="17:21" x14ac:dyDescent="0.2">
      <c r="Q1906" s="12"/>
      <c r="U1906" s="12"/>
    </row>
    <row r="1907" spans="17:21" x14ac:dyDescent="0.2">
      <c r="Q1907" s="12"/>
      <c r="U1907" s="12"/>
    </row>
    <row r="1908" spans="17:21" x14ac:dyDescent="0.2">
      <c r="Q1908" s="12"/>
      <c r="U1908" s="12"/>
    </row>
    <row r="1909" spans="17:21" x14ac:dyDescent="0.2">
      <c r="Q1909" s="12"/>
      <c r="U1909" s="12"/>
    </row>
    <row r="1910" spans="17:21" x14ac:dyDescent="0.2">
      <c r="Q1910" s="12"/>
      <c r="U1910" s="12"/>
    </row>
    <row r="1911" spans="17:21" x14ac:dyDescent="0.2">
      <c r="Q1911" s="12"/>
      <c r="U1911" s="12"/>
    </row>
    <row r="1912" spans="17:21" x14ac:dyDescent="0.2">
      <c r="Q1912" s="12"/>
      <c r="U1912" s="12"/>
    </row>
    <row r="1913" spans="17:21" x14ac:dyDescent="0.2">
      <c r="Q1913" s="12"/>
      <c r="U1913" s="12"/>
    </row>
    <row r="1914" spans="17:21" x14ac:dyDescent="0.2">
      <c r="Q1914" s="12"/>
      <c r="U1914" s="12"/>
    </row>
    <row r="1915" spans="17:21" x14ac:dyDescent="0.2">
      <c r="Q1915" s="12"/>
      <c r="U1915" s="12"/>
    </row>
    <row r="1916" spans="17:21" x14ac:dyDescent="0.2">
      <c r="Q1916" s="12"/>
      <c r="U1916" s="12"/>
    </row>
    <row r="1917" spans="17:21" x14ac:dyDescent="0.2">
      <c r="Q1917" s="12"/>
      <c r="U1917" s="12"/>
    </row>
    <row r="1918" spans="17:21" x14ac:dyDescent="0.2">
      <c r="Q1918" s="12"/>
      <c r="U1918" s="12"/>
    </row>
    <row r="1919" spans="17:21" x14ac:dyDescent="0.2">
      <c r="Q1919" s="12"/>
      <c r="U1919" s="12"/>
    </row>
    <row r="1920" spans="17:21" x14ac:dyDescent="0.2">
      <c r="Q1920" s="12"/>
      <c r="U1920" s="12"/>
    </row>
    <row r="1921" spans="17:21" x14ac:dyDescent="0.2">
      <c r="Q1921" s="12"/>
      <c r="U1921" s="12"/>
    </row>
    <row r="1922" spans="17:21" x14ac:dyDescent="0.2">
      <c r="Q1922" s="12"/>
      <c r="U1922" s="12"/>
    </row>
    <row r="1923" spans="17:21" x14ac:dyDescent="0.2">
      <c r="Q1923" s="12"/>
      <c r="U1923" s="12"/>
    </row>
    <row r="1924" spans="17:21" x14ac:dyDescent="0.2">
      <c r="Q1924" s="12"/>
      <c r="U1924" s="12"/>
    </row>
    <row r="1925" spans="17:21" x14ac:dyDescent="0.2">
      <c r="Q1925" s="12"/>
      <c r="U1925" s="12"/>
    </row>
    <row r="1926" spans="17:21" x14ac:dyDescent="0.2">
      <c r="Q1926" s="12"/>
      <c r="U1926" s="12"/>
    </row>
    <row r="1927" spans="17:21" x14ac:dyDescent="0.2">
      <c r="Q1927" s="12"/>
      <c r="U1927" s="12"/>
    </row>
    <row r="1928" spans="17:21" x14ac:dyDescent="0.2">
      <c r="Q1928" s="12"/>
      <c r="U1928" s="12"/>
    </row>
    <row r="1929" spans="17:21" x14ac:dyDescent="0.2">
      <c r="Q1929" s="12"/>
      <c r="U1929" s="12"/>
    </row>
    <row r="1930" spans="17:21" x14ac:dyDescent="0.2">
      <c r="Q1930" s="12"/>
      <c r="U1930" s="12"/>
    </row>
    <row r="1931" spans="17:21" x14ac:dyDescent="0.2">
      <c r="Q1931" s="12"/>
      <c r="U1931" s="12"/>
    </row>
    <row r="1932" spans="17:21" x14ac:dyDescent="0.2">
      <c r="Q1932" s="12"/>
      <c r="U1932" s="12"/>
    </row>
    <row r="1933" spans="17:21" x14ac:dyDescent="0.2">
      <c r="Q1933" s="12"/>
      <c r="U1933" s="12"/>
    </row>
    <row r="1934" spans="17:21" x14ac:dyDescent="0.2">
      <c r="Q1934" s="12"/>
      <c r="U1934" s="12"/>
    </row>
    <row r="1935" spans="17:21" x14ac:dyDescent="0.2">
      <c r="Q1935" s="12"/>
      <c r="U1935" s="12"/>
    </row>
    <row r="1936" spans="17:21" x14ac:dyDescent="0.2">
      <c r="Q1936" s="12"/>
      <c r="U1936" s="12"/>
    </row>
    <row r="1937" spans="17:21" x14ac:dyDescent="0.2">
      <c r="Q1937" s="12"/>
      <c r="U1937" s="12"/>
    </row>
    <row r="1938" spans="17:21" x14ac:dyDescent="0.2">
      <c r="Q1938" s="12"/>
      <c r="U1938" s="12"/>
    </row>
    <row r="1939" spans="17:21" x14ac:dyDescent="0.2">
      <c r="Q1939" s="12"/>
      <c r="U1939" s="12"/>
    </row>
    <row r="1940" spans="17:21" x14ac:dyDescent="0.2">
      <c r="Q1940" s="12"/>
      <c r="U1940" s="12"/>
    </row>
    <row r="1941" spans="17:21" x14ac:dyDescent="0.2">
      <c r="Q1941" s="12"/>
      <c r="U1941" s="12"/>
    </row>
    <row r="1942" spans="17:21" x14ac:dyDescent="0.2">
      <c r="Q1942" s="12"/>
      <c r="U1942" s="12"/>
    </row>
    <row r="1943" spans="17:21" x14ac:dyDescent="0.2">
      <c r="Q1943" s="12"/>
      <c r="U1943" s="12"/>
    </row>
    <row r="1944" spans="17:21" x14ac:dyDescent="0.2">
      <c r="Q1944" s="12"/>
      <c r="U1944" s="12"/>
    </row>
    <row r="1945" spans="17:21" x14ac:dyDescent="0.2">
      <c r="Q1945" s="12"/>
      <c r="U1945" s="12"/>
    </row>
    <row r="1946" spans="17:21" x14ac:dyDescent="0.2">
      <c r="Q1946" s="12"/>
      <c r="U1946" s="12"/>
    </row>
    <row r="1947" spans="17:21" x14ac:dyDescent="0.2">
      <c r="Q1947" s="12"/>
      <c r="U1947" s="12"/>
    </row>
    <row r="1948" spans="17:21" x14ac:dyDescent="0.2">
      <c r="Q1948" s="12"/>
      <c r="U1948" s="12"/>
    </row>
    <row r="1949" spans="17:21" x14ac:dyDescent="0.2">
      <c r="Q1949" s="12"/>
      <c r="U1949" s="12"/>
    </row>
    <row r="1950" spans="17:21" x14ac:dyDescent="0.2">
      <c r="Q1950" s="12"/>
      <c r="U1950" s="12"/>
    </row>
    <row r="1951" spans="17:21" x14ac:dyDescent="0.2">
      <c r="Q1951" s="12"/>
      <c r="U1951" s="12"/>
    </row>
    <row r="1952" spans="17:21" x14ac:dyDescent="0.2">
      <c r="Q1952" s="12"/>
      <c r="U1952" s="12"/>
    </row>
    <row r="1953" spans="17:21" x14ac:dyDescent="0.2">
      <c r="Q1953" s="12"/>
      <c r="U1953" s="12"/>
    </row>
    <row r="1954" spans="17:21" x14ac:dyDescent="0.2">
      <c r="Q1954" s="12"/>
      <c r="U1954" s="12"/>
    </row>
    <row r="1955" spans="17:21" x14ac:dyDescent="0.2">
      <c r="Q1955" s="12"/>
      <c r="U1955" s="12"/>
    </row>
    <row r="1956" spans="17:21" x14ac:dyDescent="0.2">
      <c r="Q1956" s="12"/>
      <c r="U1956" s="12"/>
    </row>
    <row r="1957" spans="17:21" x14ac:dyDescent="0.2">
      <c r="Q1957" s="12"/>
      <c r="U1957" s="12"/>
    </row>
    <row r="1958" spans="17:21" x14ac:dyDescent="0.2">
      <c r="Q1958" s="12"/>
      <c r="U1958" s="12"/>
    </row>
    <row r="1959" spans="17:21" x14ac:dyDescent="0.2">
      <c r="Q1959" s="12"/>
      <c r="U1959" s="12"/>
    </row>
    <row r="1960" spans="17:21" x14ac:dyDescent="0.2">
      <c r="Q1960" s="12"/>
      <c r="U1960" s="12"/>
    </row>
    <row r="1961" spans="17:21" x14ac:dyDescent="0.2">
      <c r="Q1961" s="12"/>
      <c r="U1961" s="12"/>
    </row>
    <row r="1962" spans="17:21" x14ac:dyDescent="0.2">
      <c r="Q1962" s="12"/>
      <c r="U1962" s="12"/>
    </row>
    <row r="1963" spans="17:21" x14ac:dyDescent="0.2">
      <c r="Q1963" s="12"/>
      <c r="U1963" s="12"/>
    </row>
    <row r="1964" spans="17:21" x14ac:dyDescent="0.2">
      <c r="Q1964" s="12"/>
      <c r="U1964" s="12"/>
    </row>
    <row r="1965" spans="17:21" x14ac:dyDescent="0.2">
      <c r="Q1965" s="12"/>
      <c r="U1965" s="12"/>
    </row>
    <row r="1966" spans="17:21" x14ac:dyDescent="0.2">
      <c r="Q1966" s="12"/>
      <c r="U1966" s="12"/>
    </row>
    <row r="1967" spans="17:21" x14ac:dyDescent="0.2">
      <c r="Q1967" s="12"/>
      <c r="U1967" s="12"/>
    </row>
    <row r="1968" spans="17:21" x14ac:dyDescent="0.2">
      <c r="Q1968" s="12"/>
      <c r="U1968" s="12"/>
    </row>
    <row r="1969" spans="17:21" x14ac:dyDescent="0.2">
      <c r="Q1969" s="12"/>
      <c r="U1969" s="12"/>
    </row>
    <row r="1970" spans="17:21" x14ac:dyDescent="0.2">
      <c r="Q1970" s="12"/>
      <c r="U1970" s="12"/>
    </row>
    <row r="1971" spans="17:21" x14ac:dyDescent="0.2">
      <c r="Q1971" s="12"/>
      <c r="U1971" s="12"/>
    </row>
    <row r="1972" spans="17:21" x14ac:dyDescent="0.2">
      <c r="Q1972" s="12"/>
      <c r="U1972" s="12"/>
    </row>
    <row r="1973" spans="17:21" x14ac:dyDescent="0.2">
      <c r="Q1973" s="12"/>
      <c r="U1973" s="12"/>
    </row>
    <row r="1974" spans="17:21" x14ac:dyDescent="0.2">
      <c r="Q1974" s="12"/>
      <c r="U1974" s="12"/>
    </row>
    <row r="1975" spans="17:21" x14ac:dyDescent="0.2">
      <c r="Q1975" s="12"/>
      <c r="U1975" s="12"/>
    </row>
    <row r="1976" spans="17:21" x14ac:dyDescent="0.2">
      <c r="Q1976" s="12"/>
      <c r="U1976" s="12"/>
    </row>
    <row r="1977" spans="17:21" x14ac:dyDescent="0.2">
      <c r="Q1977" s="12"/>
      <c r="U1977" s="12"/>
    </row>
    <row r="1978" spans="17:21" x14ac:dyDescent="0.2">
      <c r="Q1978" s="12"/>
      <c r="U1978" s="12"/>
    </row>
    <row r="1979" spans="17:21" x14ac:dyDescent="0.2">
      <c r="Q1979" s="12"/>
      <c r="U1979" s="12"/>
    </row>
    <row r="1980" spans="17:21" x14ac:dyDescent="0.2">
      <c r="Q1980" s="12"/>
      <c r="U1980" s="12"/>
    </row>
    <row r="1981" spans="17:21" x14ac:dyDescent="0.2">
      <c r="Q1981" s="12"/>
      <c r="U1981" s="12"/>
    </row>
    <row r="1982" spans="17:21" x14ac:dyDescent="0.2">
      <c r="Q1982" s="12"/>
      <c r="U1982" s="12"/>
    </row>
    <row r="1983" spans="17:21" x14ac:dyDescent="0.2">
      <c r="Q1983" s="12"/>
      <c r="U1983" s="12"/>
    </row>
    <row r="1984" spans="17:21" x14ac:dyDescent="0.2">
      <c r="Q1984" s="12"/>
      <c r="U1984" s="12"/>
    </row>
    <row r="1985" spans="17:21" x14ac:dyDescent="0.2">
      <c r="Q1985" s="12"/>
      <c r="U1985" s="12"/>
    </row>
    <row r="1986" spans="17:21" x14ac:dyDescent="0.2">
      <c r="Q1986" s="12"/>
      <c r="U1986" s="12"/>
    </row>
    <row r="1987" spans="17:21" x14ac:dyDescent="0.2">
      <c r="Q1987" s="12"/>
      <c r="U1987" s="12"/>
    </row>
    <row r="1988" spans="17:21" x14ac:dyDescent="0.2">
      <c r="Q1988" s="12"/>
      <c r="U1988" s="12"/>
    </row>
    <row r="1989" spans="17:21" x14ac:dyDescent="0.2">
      <c r="Q1989" s="12"/>
      <c r="U1989" s="12"/>
    </row>
    <row r="1990" spans="17:21" x14ac:dyDescent="0.2">
      <c r="Q1990" s="12"/>
      <c r="U1990" s="12"/>
    </row>
    <row r="1991" spans="17:21" x14ac:dyDescent="0.2">
      <c r="Q1991" s="12"/>
      <c r="U1991" s="12"/>
    </row>
    <row r="1992" spans="17:21" x14ac:dyDescent="0.2">
      <c r="Q1992" s="12"/>
      <c r="U1992" s="12"/>
    </row>
    <row r="1993" spans="17:21" x14ac:dyDescent="0.2">
      <c r="Q1993" s="12"/>
      <c r="U1993" s="12"/>
    </row>
    <row r="1994" spans="17:21" x14ac:dyDescent="0.2">
      <c r="Q1994" s="12"/>
      <c r="U1994" s="12"/>
    </row>
    <row r="1995" spans="17:21" x14ac:dyDescent="0.2">
      <c r="Q1995" s="12"/>
      <c r="U1995" s="12"/>
    </row>
    <row r="1996" spans="17:21" x14ac:dyDescent="0.2">
      <c r="Q1996" s="12"/>
      <c r="U1996" s="12"/>
    </row>
    <row r="1997" spans="17:21" x14ac:dyDescent="0.2">
      <c r="Q1997" s="12"/>
      <c r="U1997" s="12"/>
    </row>
    <row r="1998" spans="17:21" x14ac:dyDescent="0.2">
      <c r="Q1998" s="12"/>
      <c r="U1998" s="12"/>
    </row>
    <row r="1999" spans="17:21" x14ac:dyDescent="0.2">
      <c r="Q1999" s="12"/>
      <c r="U1999" s="12"/>
    </row>
    <row r="2000" spans="17:21" x14ac:dyDescent="0.2">
      <c r="Q2000" s="12"/>
      <c r="U2000" s="12"/>
    </row>
    <row r="2001" spans="17:21" x14ac:dyDescent="0.2">
      <c r="Q2001" s="12"/>
      <c r="U2001" s="12"/>
    </row>
    <row r="2002" spans="17:21" x14ac:dyDescent="0.2">
      <c r="Q2002" s="12"/>
      <c r="U2002" s="12"/>
    </row>
    <row r="2003" spans="17:21" x14ac:dyDescent="0.2">
      <c r="Q2003" s="12"/>
      <c r="U2003" s="12"/>
    </row>
    <row r="2004" spans="17:21" x14ac:dyDescent="0.2">
      <c r="Q2004" s="12"/>
      <c r="U2004" s="12"/>
    </row>
    <row r="2005" spans="17:21" x14ac:dyDescent="0.2">
      <c r="Q2005" s="12"/>
      <c r="U2005" s="12"/>
    </row>
    <row r="2006" spans="17:21" x14ac:dyDescent="0.2">
      <c r="Q2006" s="12"/>
      <c r="U2006" s="12"/>
    </row>
    <row r="2007" spans="17:21" x14ac:dyDescent="0.2">
      <c r="Q2007" s="12"/>
      <c r="U2007" s="12"/>
    </row>
    <row r="2008" spans="17:21" x14ac:dyDescent="0.2">
      <c r="Q2008" s="12"/>
      <c r="U2008" s="12"/>
    </row>
    <row r="2009" spans="17:21" x14ac:dyDescent="0.2">
      <c r="Q2009" s="12"/>
      <c r="U2009" s="12"/>
    </row>
    <row r="2010" spans="17:21" x14ac:dyDescent="0.2">
      <c r="Q2010" s="12"/>
      <c r="U2010" s="12"/>
    </row>
    <row r="2011" spans="17:21" x14ac:dyDescent="0.2">
      <c r="Q2011" s="12"/>
      <c r="U2011" s="12"/>
    </row>
    <row r="2012" spans="17:21" x14ac:dyDescent="0.2">
      <c r="Q2012" s="12"/>
      <c r="U2012" s="12"/>
    </row>
    <row r="2013" spans="17:21" x14ac:dyDescent="0.2">
      <c r="Q2013" s="12"/>
      <c r="U2013" s="12"/>
    </row>
    <row r="2014" spans="17:21" x14ac:dyDescent="0.2">
      <c r="Q2014" s="12"/>
      <c r="U2014" s="12"/>
    </row>
    <row r="2015" spans="17:21" x14ac:dyDescent="0.2">
      <c r="Q2015" s="12"/>
      <c r="U2015" s="12"/>
    </row>
    <row r="2016" spans="17:21" x14ac:dyDescent="0.2">
      <c r="Q2016" s="12"/>
      <c r="U2016" s="12"/>
    </row>
    <row r="2017" spans="17:21" x14ac:dyDescent="0.2">
      <c r="Q2017" s="12"/>
      <c r="U2017" s="12"/>
    </row>
    <row r="2018" spans="17:21" x14ac:dyDescent="0.2">
      <c r="Q2018" s="12"/>
      <c r="U2018" s="12"/>
    </row>
    <row r="2019" spans="17:21" x14ac:dyDescent="0.2">
      <c r="Q2019" s="12"/>
      <c r="U2019" s="12"/>
    </row>
    <row r="2020" spans="17:21" x14ac:dyDescent="0.2">
      <c r="Q2020" s="12"/>
      <c r="U2020" s="12"/>
    </row>
    <row r="2021" spans="17:21" x14ac:dyDescent="0.2">
      <c r="Q2021" s="12"/>
      <c r="U2021" s="12"/>
    </row>
    <row r="2022" spans="17:21" x14ac:dyDescent="0.2">
      <c r="Q2022" s="12"/>
      <c r="U2022" s="12"/>
    </row>
    <row r="2023" spans="17:21" x14ac:dyDescent="0.2">
      <c r="Q2023" s="12"/>
      <c r="U2023" s="12"/>
    </row>
    <row r="2024" spans="17:21" x14ac:dyDescent="0.2">
      <c r="Q2024" s="12"/>
      <c r="U2024" s="12"/>
    </row>
    <row r="2025" spans="17:21" x14ac:dyDescent="0.2">
      <c r="Q2025" s="12"/>
      <c r="U2025" s="12"/>
    </row>
    <row r="2026" spans="17:21" x14ac:dyDescent="0.2">
      <c r="Q2026" s="12"/>
      <c r="U2026" s="12"/>
    </row>
    <row r="2027" spans="17:21" x14ac:dyDescent="0.2">
      <c r="Q2027" s="12"/>
      <c r="U2027" s="12"/>
    </row>
    <row r="2028" spans="17:21" x14ac:dyDescent="0.2">
      <c r="Q2028" s="12"/>
      <c r="U2028" s="12"/>
    </row>
    <row r="2029" spans="17:21" x14ac:dyDescent="0.2">
      <c r="Q2029" s="12"/>
      <c r="U2029" s="12"/>
    </row>
    <row r="2030" spans="17:21" x14ac:dyDescent="0.2">
      <c r="Q2030" s="12"/>
      <c r="U2030" s="12"/>
    </row>
    <row r="2031" spans="17:21" x14ac:dyDescent="0.2">
      <c r="Q2031" s="12"/>
      <c r="U2031" s="12"/>
    </row>
    <row r="2032" spans="17:21" x14ac:dyDescent="0.2">
      <c r="Q2032" s="12"/>
      <c r="U2032" s="12"/>
    </row>
    <row r="2033" spans="17:21" x14ac:dyDescent="0.2">
      <c r="Q2033" s="12"/>
      <c r="U2033" s="12"/>
    </row>
    <row r="2034" spans="17:21" x14ac:dyDescent="0.2">
      <c r="Q2034" s="12"/>
      <c r="U2034" s="12"/>
    </row>
    <row r="2035" spans="17:21" x14ac:dyDescent="0.2">
      <c r="Q2035" s="12"/>
      <c r="U2035" s="12"/>
    </row>
    <row r="2036" spans="17:21" x14ac:dyDescent="0.2">
      <c r="Q2036" s="12"/>
      <c r="U2036" s="12"/>
    </row>
    <row r="2037" spans="17:21" x14ac:dyDescent="0.2">
      <c r="Q2037" s="12"/>
      <c r="U2037" s="12"/>
    </row>
    <row r="2038" spans="17:21" x14ac:dyDescent="0.2">
      <c r="Q2038" s="12"/>
      <c r="U2038" s="12"/>
    </row>
    <row r="2039" spans="17:21" x14ac:dyDescent="0.2">
      <c r="Q2039" s="12"/>
      <c r="U2039" s="12"/>
    </row>
    <row r="2040" spans="17:21" x14ac:dyDescent="0.2">
      <c r="Q2040" s="12"/>
      <c r="U2040" s="12"/>
    </row>
    <row r="2041" spans="17:21" x14ac:dyDescent="0.2">
      <c r="Q2041" s="12"/>
      <c r="U2041" s="12"/>
    </row>
    <row r="2042" spans="17:21" x14ac:dyDescent="0.2">
      <c r="Q2042" s="12"/>
      <c r="U2042" s="12"/>
    </row>
    <row r="2043" spans="17:21" x14ac:dyDescent="0.2">
      <c r="Q2043" s="12"/>
      <c r="U2043" s="12"/>
    </row>
    <row r="2044" spans="17:21" x14ac:dyDescent="0.2">
      <c r="Q2044" s="12"/>
      <c r="U2044" s="12"/>
    </row>
    <row r="2045" spans="17:21" x14ac:dyDescent="0.2">
      <c r="Q2045" s="12"/>
      <c r="U2045" s="12"/>
    </row>
    <row r="2046" spans="17:21" x14ac:dyDescent="0.2">
      <c r="Q2046" s="12"/>
      <c r="U2046" s="12"/>
    </row>
    <row r="2047" spans="17:21" x14ac:dyDescent="0.2">
      <c r="Q2047" s="12"/>
      <c r="U2047" s="12"/>
    </row>
    <row r="2048" spans="17:21" x14ac:dyDescent="0.2">
      <c r="Q2048" s="12"/>
      <c r="U2048" s="12"/>
    </row>
    <row r="2049" spans="17:21" x14ac:dyDescent="0.2">
      <c r="Q2049" s="12"/>
      <c r="U2049" s="12"/>
    </row>
    <row r="2050" spans="17:21" x14ac:dyDescent="0.2">
      <c r="Q2050" s="12"/>
      <c r="U2050" s="12"/>
    </row>
    <row r="2051" spans="17:21" x14ac:dyDescent="0.2">
      <c r="Q2051" s="12"/>
      <c r="U2051" s="12"/>
    </row>
    <row r="2052" spans="17:21" x14ac:dyDescent="0.2">
      <c r="Q2052" s="12"/>
      <c r="U2052" s="12"/>
    </row>
    <row r="2053" spans="17:21" x14ac:dyDescent="0.2">
      <c r="Q2053" s="12"/>
      <c r="U2053" s="12"/>
    </row>
    <row r="2054" spans="17:21" x14ac:dyDescent="0.2">
      <c r="Q2054" s="12"/>
      <c r="U2054" s="12"/>
    </row>
    <row r="2055" spans="17:21" x14ac:dyDescent="0.2">
      <c r="Q2055" s="12"/>
      <c r="U2055" s="12"/>
    </row>
    <row r="2056" spans="17:21" x14ac:dyDescent="0.2">
      <c r="Q2056" s="12"/>
      <c r="U2056" s="12"/>
    </row>
    <row r="2057" spans="17:21" x14ac:dyDescent="0.2">
      <c r="Q2057" s="12"/>
      <c r="U2057" s="12"/>
    </row>
    <row r="2058" spans="17:21" x14ac:dyDescent="0.2">
      <c r="Q2058" s="12"/>
      <c r="U2058" s="12"/>
    </row>
    <row r="2059" spans="17:21" x14ac:dyDescent="0.2">
      <c r="Q2059" s="12"/>
      <c r="U2059" s="12"/>
    </row>
    <row r="2060" spans="17:21" x14ac:dyDescent="0.2">
      <c r="Q2060" s="12"/>
      <c r="U2060" s="12"/>
    </row>
  </sheetData>
  <sheetProtection formatCells="0" formatColumns="0" formatRows="0" insertColumns="0" insertRows="0" deleteRows="0" sort="0" autoFilter="0"/>
  <sortState ref="C105:DG123">
    <sortCondition descending="1" ref="AG105:AG123"/>
  </sortState>
  <mergeCells count="13">
    <mergeCell ref="G123:I123"/>
    <mergeCell ref="A1:A2"/>
    <mergeCell ref="B1:B2"/>
    <mergeCell ref="C1:D1"/>
    <mergeCell ref="E1:E2"/>
    <mergeCell ref="F1:F2"/>
    <mergeCell ref="I1:I2"/>
    <mergeCell ref="K1:L1"/>
    <mergeCell ref="N1:O1"/>
    <mergeCell ref="P1:P2"/>
    <mergeCell ref="Q1:X1"/>
    <mergeCell ref="Y1:AF1"/>
    <mergeCell ref="C102:E102"/>
  </mergeCells>
  <pageMargins left="0.23622047244094491" right="0.23622047244094491" top="0.78740157480314965" bottom="0.78740157480314965" header="0.31496062992125984" footer="0.27559055118110237"/>
  <pageSetup paperSize="9" scale="82" orientation="landscape" r:id="rId1"/>
  <headerFooter differentFirst="1">
    <oddFooter>&amp;C&amp;P</oddFooter>
    <firstHeader xml:space="preserve">&amp;LHodnotící formulář - souhrnná tabulka projektů
Číslo a název oblasti podpory, programu: č.1 oblast podpory Požární ochrana, program č. 1.2 Podpora Sdružení hasičů Čech, Moravy a Slezska Libereckého kraje
R. vyhlášení: 2018&amp;RPříloha č. 1 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42"/>
  <sheetViews>
    <sheetView zoomScale="90" zoomScaleNormal="90" workbookViewId="0">
      <pane ySplit="1710" topLeftCell="A19" activePane="bottomLeft"/>
      <selection activeCell="E53" sqref="E53"/>
      <selection pane="bottomLeft" activeCell="G23" sqref="G23:L25"/>
    </sheetView>
  </sheetViews>
  <sheetFormatPr defaultColWidth="9.140625" defaultRowHeight="12.75" x14ac:dyDescent="0.2"/>
  <cols>
    <col min="1" max="1" width="6.28515625" style="1" customWidth="1"/>
    <col min="2" max="2" width="4.5703125" style="21" customWidth="1"/>
    <col min="3" max="3" width="11.5703125" style="2" customWidth="1"/>
    <col min="4" max="4" width="8.28515625" style="9" customWidth="1"/>
    <col min="5" max="5" width="12.140625" style="8" customWidth="1"/>
    <col min="6" max="6" width="25.28515625" style="8" customWidth="1"/>
    <col min="7" max="7" width="20.28515625" style="9" customWidth="1"/>
    <col min="8" max="8" width="29.85546875" style="9" hidden="1" customWidth="1"/>
    <col min="9" max="9" width="12" style="70" customWidth="1"/>
    <col min="10" max="10" width="7.85546875" style="10" hidden="1" customWidth="1"/>
    <col min="11" max="11" width="10" style="10" customWidth="1"/>
    <col min="12" max="12" width="4.85546875" style="11" customWidth="1"/>
    <col min="13" max="13" width="4.85546875" style="56" customWidth="1"/>
    <col min="14" max="14" width="9.28515625" style="10" hidden="1" customWidth="1"/>
    <col min="15" max="15" width="4.85546875" style="11" hidden="1" customWidth="1"/>
    <col min="16" max="16" width="12.5703125" style="26" customWidth="1"/>
    <col min="17" max="20" width="2.7109375" style="12" customWidth="1"/>
    <col min="21" max="21" width="3.5703125" style="12" customWidth="1"/>
    <col min="22" max="23" width="2.7109375" style="12" customWidth="1"/>
    <col min="24" max="24" width="4" style="12" customWidth="1"/>
    <col min="25" max="26" width="2.7109375" style="12" customWidth="1"/>
    <col min="27" max="30" width="2.7109375" style="13" customWidth="1"/>
    <col min="31" max="31" width="2.85546875" style="13" customWidth="1"/>
    <col min="32" max="32" width="4" style="12" customWidth="1"/>
    <col min="33" max="33" width="4.85546875" style="14" customWidth="1"/>
    <col min="34" max="34" width="2" style="1" customWidth="1"/>
    <col min="35" max="35" width="10.7109375" style="51" customWidth="1"/>
    <col min="36" max="36" width="8.5703125" style="70" customWidth="1"/>
    <col min="37" max="37" width="7.140625" style="1" customWidth="1"/>
    <col min="38" max="38" width="4.5703125" style="12" customWidth="1"/>
    <col min="39" max="39" width="2.42578125" style="1" customWidth="1"/>
    <col min="40" max="50" width="9.140625" style="49" customWidth="1"/>
    <col min="51" max="52" width="9.140625" style="60" customWidth="1"/>
    <col min="53" max="55" width="9.140625" style="49" customWidth="1"/>
    <col min="56" max="56" width="9.140625" style="88" customWidth="1"/>
    <col min="57" max="58" width="9.140625" style="1" customWidth="1"/>
    <col min="59" max="59" width="16.7109375" style="91" customWidth="1"/>
    <col min="60" max="60" width="12.28515625" style="1" customWidth="1"/>
    <col min="61" max="61" width="9.140625" style="1" customWidth="1"/>
    <col min="62" max="62" width="4.140625" style="1" customWidth="1"/>
    <col min="63" max="64" width="9.140625" style="1" customWidth="1"/>
    <col min="65" max="65" width="5.28515625" style="1" customWidth="1"/>
    <col min="66" max="67" width="9.140625" style="1" customWidth="1"/>
    <col min="68" max="68" width="5.28515625" style="1" customWidth="1"/>
    <col min="69" max="69" width="14.5703125" style="17" customWidth="1"/>
    <col min="70" max="70" width="26.85546875" style="1" customWidth="1"/>
    <col min="71" max="71" width="6.5703125" style="1" customWidth="1"/>
    <col min="72" max="72" width="15.28515625" style="1" customWidth="1"/>
    <col min="73" max="73" width="9.140625" style="1"/>
    <col min="74" max="74" width="22.85546875" style="1" bestFit="1" customWidth="1"/>
    <col min="75" max="16384" width="9.140625" style="1"/>
  </cols>
  <sheetData>
    <row r="1" spans="1:111" ht="37.5" customHeight="1" x14ac:dyDescent="0.2">
      <c r="A1" s="248" t="s">
        <v>281</v>
      </c>
      <c r="B1" s="250" t="s">
        <v>280</v>
      </c>
      <c r="C1" s="252" t="s">
        <v>42</v>
      </c>
      <c r="D1" s="229"/>
      <c r="E1" s="230" t="s">
        <v>9</v>
      </c>
      <c r="F1" s="232" t="s">
        <v>27</v>
      </c>
      <c r="G1" s="97" t="s">
        <v>18</v>
      </c>
      <c r="H1" s="98" t="s">
        <v>32</v>
      </c>
      <c r="I1" s="234" t="s">
        <v>36</v>
      </c>
      <c r="J1" s="40" t="s">
        <v>34</v>
      </c>
      <c r="K1" s="236" t="s">
        <v>19</v>
      </c>
      <c r="L1" s="237"/>
      <c r="M1" s="53" t="s">
        <v>50</v>
      </c>
      <c r="N1" s="230" t="s">
        <v>33</v>
      </c>
      <c r="O1" s="237"/>
      <c r="P1" s="240" t="s">
        <v>20</v>
      </c>
      <c r="Q1" s="242" t="s">
        <v>21</v>
      </c>
      <c r="R1" s="243"/>
      <c r="S1" s="244"/>
      <c r="T1" s="244"/>
      <c r="U1" s="244"/>
      <c r="V1" s="244"/>
      <c r="W1" s="244"/>
      <c r="X1" s="245"/>
      <c r="Y1" s="242" t="s">
        <v>22</v>
      </c>
      <c r="Z1" s="243"/>
      <c r="AA1" s="244"/>
      <c r="AB1" s="244"/>
      <c r="AC1" s="244"/>
      <c r="AD1" s="244"/>
      <c r="AE1" s="244"/>
      <c r="AF1" s="245"/>
      <c r="AG1" s="19" t="s">
        <v>23</v>
      </c>
      <c r="AI1" s="23" t="s">
        <v>24</v>
      </c>
      <c r="AJ1" s="234" t="s">
        <v>53</v>
      </c>
      <c r="AL1" s="74" t="s">
        <v>54</v>
      </c>
      <c r="AN1" s="23" t="s">
        <v>0</v>
      </c>
      <c r="AO1" s="46" t="s">
        <v>15</v>
      </c>
      <c r="AP1" s="46" t="s">
        <v>16</v>
      </c>
      <c r="AQ1" s="46" t="s">
        <v>38</v>
      </c>
      <c r="AR1" s="46" t="s">
        <v>39</v>
      </c>
      <c r="AS1" s="24" t="s">
        <v>55</v>
      </c>
      <c r="AT1" s="47" t="s">
        <v>56</v>
      </c>
      <c r="AU1" s="23" t="s">
        <v>25</v>
      </c>
      <c r="AV1" s="23" t="s">
        <v>40</v>
      </c>
      <c r="AW1" s="18" t="s">
        <v>11</v>
      </c>
      <c r="AX1" s="18" t="s">
        <v>26</v>
      </c>
      <c r="AY1" s="23" t="s">
        <v>12</v>
      </c>
      <c r="AZ1" s="23" t="s">
        <v>31</v>
      </c>
      <c r="BA1" s="23" t="s">
        <v>13</v>
      </c>
      <c r="BB1" s="23" t="s">
        <v>29</v>
      </c>
      <c r="BC1" s="58" t="s">
        <v>51</v>
      </c>
      <c r="BD1" s="86" t="s">
        <v>208</v>
      </c>
      <c r="BE1" s="79" t="s">
        <v>209</v>
      </c>
      <c r="BF1" s="80" t="s">
        <v>210</v>
      </c>
      <c r="BG1" s="89" t="s">
        <v>211</v>
      </c>
      <c r="BH1" s="81" t="s">
        <v>212</v>
      </c>
      <c r="BI1" s="81" t="s">
        <v>11</v>
      </c>
      <c r="BJ1" s="81" t="s">
        <v>26</v>
      </c>
      <c r="BK1" s="217" t="s">
        <v>213</v>
      </c>
      <c r="BL1" s="218"/>
      <c r="BM1" s="219"/>
      <c r="BN1" s="217" t="s">
        <v>214</v>
      </c>
      <c r="BO1" s="218"/>
      <c r="BP1" s="219"/>
      <c r="BQ1" s="81" t="s">
        <v>222</v>
      </c>
      <c r="BR1" s="95" t="s">
        <v>223</v>
      </c>
      <c r="BS1" s="220" t="s">
        <v>215</v>
      </c>
      <c r="BT1" s="221"/>
      <c r="BU1" s="221"/>
      <c r="BV1" s="221"/>
      <c r="BW1" s="246" t="s">
        <v>290</v>
      </c>
      <c r="BX1" s="246"/>
      <c r="BY1" s="247" t="s">
        <v>291</v>
      </c>
      <c r="BZ1" s="247"/>
    </row>
    <row r="2" spans="1:111" ht="42.75" customHeight="1" thickBot="1" x14ac:dyDescent="0.25">
      <c r="A2" s="249"/>
      <c r="B2" s="251"/>
      <c r="C2" s="62" t="s">
        <v>44</v>
      </c>
      <c r="D2" s="52" t="s">
        <v>43</v>
      </c>
      <c r="E2" s="231"/>
      <c r="F2" s="233"/>
      <c r="G2" s="27" t="s">
        <v>28</v>
      </c>
      <c r="H2" s="99" t="s">
        <v>32</v>
      </c>
      <c r="I2" s="235"/>
      <c r="J2" s="39" t="s">
        <v>35</v>
      </c>
      <c r="K2" s="3" t="s">
        <v>8</v>
      </c>
      <c r="L2" s="34" t="s">
        <v>3</v>
      </c>
      <c r="M2" s="54"/>
      <c r="N2" s="93" t="s">
        <v>8</v>
      </c>
      <c r="O2" s="34" t="s">
        <v>3</v>
      </c>
      <c r="P2" s="241"/>
      <c r="Q2" s="5" t="s">
        <v>45</v>
      </c>
      <c r="R2" s="69">
        <v>0.2</v>
      </c>
      <c r="S2" s="4" t="s">
        <v>4</v>
      </c>
      <c r="T2" s="69">
        <v>0.1</v>
      </c>
      <c r="U2" s="4" t="s">
        <v>46</v>
      </c>
      <c r="V2" s="69">
        <v>0.1</v>
      </c>
      <c r="W2" s="35" t="s">
        <v>6</v>
      </c>
      <c r="X2" s="36" t="s">
        <v>2</v>
      </c>
      <c r="Y2" s="5" t="s">
        <v>47</v>
      </c>
      <c r="Z2" s="69">
        <v>0.2</v>
      </c>
      <c r="AA2" s="4" t="s">
        <v>48</v>
      </c>
      <c r="AB2" s="69">
        <v>0.25</v>
      </c>
      <c r="AC2" s="4" t="s">
        <v>49</v>
      </c>
      <c r="AD2" s="69">
        <v>0.15</v>
      </c>
      <c r="AE2" s="37" t="s">
        <v>5</v>
      </c>
      <c r="AF2" s="36" t="s">
        <v>1</v>
      </c>
      <c r="AG2" s="38" t="s">
        <v>7</v>
      </c>
      <c r="AI2" s="44" t="s">
        <v>24</v>
      </c>
      <c r="AJ2" s="235"/>
      <c r="AL2" s="69">
        <v>0.1</v>
      </c>
      <c r="AN2" s="44" t="s">
        <v>0</v>
      </c>
      <c r="AO2" s="48" t="s">
        <v>15</v>
      </c>
      <c r="AP2" s="48" t="s">
        <v>16</v>
      </c>
      <c r="AQ2" s="48" t="s">
        <v>38</v>
      </c>
      <c r="AR2" s="48" t="s">
        <v>39</v>
      </c>
      <c r="AS2" s="42" t="s">
        <v>10</v>
      </c>
      <c r="AT2" s="43" t="s">
        <v>17</v>
      </c>
      <c r="AU2" s="44" t="s">
        <v>37</v>
      </c>
      <c r="AV2" s="44" t="s">
        <v>41</v>
      </c>
      <c r="AW2" s="45" t="s">
        <v>11</v>
      </c>
      <c r="AX2" s="45" t="s">
        <v>26</v>
      </c>
      <c r="AY2" s="44" t="s">
        <v>12</v>
      </c>
      <c r="AZ2" s="44" t="s">
        <v>31</v>
      </c>
      <c r="BA2" s="44" t="s">
        <v>13</v>
      </c>
      <c r="BB2" s="44" t="s">
        <v>29</v>
      </c>
      <c r="BC2" s="59" t="s">
        <v>51</v>
      </c>
      <c r="BD2" s="87" t="s">
        <v>208</v>
      </c>
      <c r="BE2" s="82" t="s">
        <v>209</v>
      </c>
      <c r="BF2" s="83" t="s">
        <v>210</v>
      </c>
      <c r="BG2" s="90" t="s">
        <v>211</v>
      </c>
      <c r="BH2" s="84" t="s">
        <v>212</v>
      </c>
      <c r="BI2" s="84" t="s">
        <v>11</v>
      </c>
      <c r="BJ2" s="84" t="s">
        <v>26</v>
      </c>
      <c r="BK2" s="78" t="s">
        <v>216</v>
      </c>
      <c r="BL2" s="78" t="s">
        <v>217</v>
      </c>
      <c r="BM2" s="78" t="s">
        <v>218</v>
      </c>
      <c r="BN2" s="78" t="s">
        <v>216</v>
      </c>
      <c r="BO2" s="78" t="s">
        <v>217</v>
      </c>
      <c r="BP2" s="78" t="s">
        <v>218</v>
      </c>
      <c r="BQ2" s="84" t="s">
        <v>222</v>
      </c>
      <c r="BR2" s="96" t="s">
        <v>223</v>
      </c>
      <c r="BS2" s="78" t="s">
        <v>219</v>
      </c>
      <c r="BT2" s="78" t="s">
        <v>220</v>
      </c>
      <c r="BU2" s="78" t="s">
        <v>221</v>
      </c>
      <c r="BV2" s="94" t="s">
        <v>14</v>
      </c>
      <c r="BW2" s="100" t="s">
        <v>288</v>
      </c>
      <c r="BX2" s="100" t="s">
        <v>289</v>
      </c>
      <c r="BY2" s="101" t="s">
        <v>288</v>
      </c>
      <c r="BZ2" s="101" t="s">
        <v>289</v>
      </c>
    </row>
    <row r="3" spans="1:111" s="22" customFormat="1" ht="103.5" customHeight="1" x14ac:dyDescent="0.2">
      <c r="A3" s="103"/>
      <c r="B3" s="102"/>
      <c r="C3" s="112" t="s">
        <v>329</v>
      </c>
      <c r="D3" s="147" t="s">
        <v>283</v>
      </c>
      <c r="E3" s="113" t="s">
        <v>331</v>
      </c>
      <c r="F3" s="113" t="s">
        <v>332</v>
      </c>
      <c r="G3" s="148" t="s">
        <v>546</v>
      </c>
      <c r="H3" s="28"/>
      <c r="I3" s="128">
        <v>10714</v>
      </c>
      <c r="J3" s="134">
        <v>30</v>
      </c>
      <c r="K3" s="128"/>
      <c r="L3" s="138">
        <v>0</v>
      </c>
      <c r="M3" s="57" t="s">
        <v>671</v>
      </c>
      <c r="N3" s="142">
        <v>3214</v>
      </c>
      <c r="O3" s="138">
        <v>30</v>
      </c>
      <c r="P3" s="31"/>
      <c r="Q3" s="129"/>
      <c r="R3" s="67">
        <v>0</v>
      </c>
      <c r="S3" s="6"/>
      <c r="T3" s="68">
        <v>0</v>
      </c>
      <c r="U3" s="130"/>
      <c r="V3" s="68">
        <v>0</v>
      </c>
      <c r="W3" s="63"/>
      <c r="X3" s="64">
        <v>0</v>
      </c>
      <c r="Y3" s="20"/>
      <c r="Z3" s="67">
        <v>0</v>
      </c>
      <c r="AA3" s="7">
        <v>5</v>
      </c>
      <c r="AB3" s="68">
        <v>0.75</v>
      </c>
      <c r="AC3" s="7"/>
      <c r="AD3" s="68"/>
      <c r="AE3" s="65">
        <v>5</v>
      </c>
      <c r="AF3" s="64">
        <v>0.75</v>
      </c>
      <c r="AG3" s="66">
        <v>0.75</v>
      </c>
      <c r="AI3" s="50"/>
      <c r="AJ3" s="107"/>
      <c r="AK3" s="25"/>
      <c r="AL3" s="25"/>
      <c r="AM3" s="25"/>
      <c r="AN3" s="25"/>
      <c r="AO3" s="75"/>
      <c r="AP3" s="75"/>
      <c r="AQ3" s="75"/>
      <c r="AR3" s="29"/>
      <c r="AS3" s="106"/>
      <c r="AT3" s="106"/>
      <c r="AU3" s="85"/>
      <c r="AV3" s="30"/>
      <c r="AW3" s="41"/>
      <c r="AX3" s="119" t="s">
        <v>328</v>
      </c>
      <c r="AY3" s="115" t="s">
        <v>66</v>
      </c>
      <c r="AZ3" s="116" t="s">
        <v>59</v>
      </c>
      <c r="BA3" s="117" t="s">
        <v>322</v>
      </c>
      <c r="BB3" s="118" t="s">
        <v>329</v>
      </c>
      <c r="BC3" s="119" t="s">
        <v>60</v>
      </c>
      <c r="BD3" s="115" t="s">
        <v>183</v>
      </c>
      <c r="BE3" s="115"/>
      <c r="BF3" s="119" t="s">
        <v>184</v>
      </c>
      <c r="BG3" s="119" t="s">
        <v>185</v>
      </c>
      <c r="BH3" s="119" t="s">
        <v>169</v>
      </c>
      <c r="BI3" s="119" t="s">
        <v>184</v>
      </c>
      <c r="BJ3" s="119" t="s">
        <v>185</v>
      </c>
      <c r="BK3" s="119" t="s">
        <v>169</v>
      </c>
      <c r="BL3" s="115" t="s">
        <v>186</v>
      </c>
      <c r="BM3" s="115" t="s">
        <v>186</v>
      </c>
      <c r="BN3" s="119"/>
      <c r="BO3" s="119" t="s">
        <v>187</v>
      </c>
      <c r="BP3" s="115" t="s">
        <v>188</v>
      </c>
      <c r="BQ3" s="119" t="s">
        <v>330</v>
      </c>
      <c r="BR3" s="119"/>
      <c r="BS3" s="119"/>
      <c r="BT3" s="115"/>
      <c r="BU3" s="119"/>
      <c r="BV3" s="119" t="s">
        <v>331</v>
      </c>
      <c r="BW3" s="119" t="s">
        <v>332</v>
      </c>
      <c r="BX3" s="119" t="s">
        <v>333</v>
      </c>
      <c r="BY3" s="119"/>
      <c r="BZ3" s="119"/>
      <c r="CA3" s="115">
        <v>0</v>
      </c>
      <c r="CB3" s="115" t="s">
        <v>334</v>
      </c>
      <c r="CC3" s="115" t="s">
        <v>335</v>
      </c>
      <c r="CD3" s="115" t="s">
        <v>336</v>
      </c>
      <c r="CE3" s="120">
        <v>10714</v>
      </c>
      <c r="CF3" s="120">
        <v>7500</v>
      </c>
      <c r="CG3" s="120"/>
      <c r="CH3" s="121"/>
      <c r="CI3" s="121"/>
      <c r="CJ3" s="120">
        <v>0</v>
      </c>
      <c r="CK3" s="119" t="s">
        <v>315</v>
      </c>
      <c r="CL3" s="121"/>
      <c r="CM3" s="122"/>
      <c r="CN3" s="123"/>
      <c r="CO3" s="121"/>
      <c r="CP3" s="121"/>
      <c r="CQ3" s="121">
        <v>0</v>
      </c>
      <c r="CR3" s="120">
        <v>0</v>
      </c>
      <c r="CS3" s="121"/>
      <c r="CT3" s="120">
        <v>0</v>
      </c>
      <c r="CU3" s="121"/>
      <c r="CV3" s="121"/>
      <c r="CW3" s="121"/>
      <c r="CX3" s="121"/>
      <c r="CY3" s="123"/>
      <c r="CZ3" s="124"/>
      <c r="DA3" s="124"/>
      <c r="DB3" s="125">
        <v>0</v>
      </c>
      <c r="DC3" s="125">
        <v>0</v>
      </c>
      <c r="DD3" s="125">
        <v>0</v>
      </c>
      <c r="DE3" s="126" t="s">
        <v>322</v>
      </c>
      <c r="DF3" s="114" t="s">
        <v>322</v>
      </c>
    </row>
    <row r="4" spans="1:111" s="22" customFormat="1" ht="78.75" x14ac:dyDescent="0.2">
      <c r="A4" s="103"/>
      <c r="B4" s="102"/>
      <c r="C4" s="112" t="s">
        <v>329</v>
      </c>
      <c r="D4" s="113" t="s">
        <v>283</v>
      </c>
      <c r="E4" s="113" t="s">
        <v>267</v>
      </c>
      <c r="F4" s="113" t="s">
        <v>339</v>
      </c>
      <c r="G4" s="148"/>
      <c r="H4" s="28"/>
      <c r="I4" s="128">
        <v>14285</v>
      </c>
      <c r="J4" s="134">
        <v>0</v>
      </c>
      <c r="K4" s="128"/>
      <c r="L4" s="138">
        <v>0</v>
      </c>
      <c r="M4" s="57" t="s">
        <v>671</v>
      </c>
      <c r="N4" s="142"/>
      <c r="O4" s="138">
        <v>0</v>
      </c>
      <c r="P4" s="31"/>
      <c r="Q4" s="129"/>
      <c r="R4" s="67">
        <v>0</v>
      </c>
      <c r="S4" s="6"/>
      <c r="T4" s="68">
        <v>0</v>
      </c>
      <c r="U4" s="130"/>
      <c r="V4" s="68">
        <v>0</v>
      </c>
      <c r="W4" s="63"/>
      <c r="X4" s="64">
        <v>0</v>
      </c>
      <c r="Y4" s="20"/>
      <c r="Z4" s="67">
        <v>0</v>
      </c>
      <c r="AA4" s="7"/>
      <c r="AB4" s="68">
        <v>0</v>
      </c>
      <c r="AC4" s="7"/>
      <c r="AD4" s="68"/>
      <c r="AE4" s="65">
        <v>0</v>
      </c>
      <c r="AF4" s="64">
        <v>0</v>
      </c>
      <c r="AG4" s="66">
        <v>0</v>
      </c>
      <c r="AI4" s="50"/>
      <c r="AJ4" s="107"/>
      <c r="AK4" s="25"/>
      <c r="AL4" s="25"/>
      <c r="AM4" s="25"/>
      <c r="AN4" s="25"/>
      <c r="AO4" s="75"/>
      <c r="AP4" s="75"/>
      <c r="AQ4" s="75"/>
      <c r="AR4" s="29"/>
      <c r="AS4" s="106"/>
      <c r="AT4" s="106"/>
      <c r="AU4" s="85"/>
      <c r="AV4" s="30"/>
      <c r="AW4" s="41"/>
      <c r="AX4" s="119" t="s">
        <v>337</v>
      </c>
      <c r="AY4" s="115" t="s">
        <v>338</v>
      </c>
      <c r="AZ4" s="116" t="s">
        <v>59</v>
      </c>
      <c r="BA4" s="117" t="s">
        <v>322</v>
      </c>
      <c r="BB4" s="118" t="s">
        <v>329</v>
      </c>
      <c r="BC4" s="119" t="s">
        <v>60</v>
      </c>
      <c r="BD4" s="115" t="s">
        <v>183</v>
      </c>
      <c r="BE4" s="115"/>
      <c r="BF4" s="119" t="s">
        <v>184</v>
      </c>
      <c r="BG4" s="119" t="s">
        <v>185</v>
      </c>
      <c r="BH4" s="119" t="s">
        <v>169</v>
      </c>
      <c r="BI4" s="119" t="s">
        <v>184</v>
      </c>
      <c r="BJ4" s="119" t="s">
        <v>185</v>
      </c>
      <c r="BK4" s="119" t="s">
        <v>169</v>
      </c>
      <c r="BL4" s="115" t="s">
        <v>186</v>
      </c>
      <c r="BM4" s="115" t="s">
        <v>186</v>
      </c>
      <c r="BN4" s="119"/>
      <c r="BO4" s="119" t="s">
        <v>187</v>
      </c>
      <c r="BP4" s="115" t="s">
        <v>188</v>
      </c>
      <c r="BQ4" s="119" t="s">
        <v>330</v>
      </c>
      <c r="BR4" s="119"/>
      <c r="BS4" s="119"/>
      <c r="BT4" s="115"/>
      <c r="BU4" s="119"/>
      <c r="BV4" s="119" t="s">
        <v>267</v>
      </c>
      <c r="BW4" s="119" t="s">
        <v>339</v>
      </c>
      <c r="BX4" s="119" t="s">
        <v>340</v>
      </c>
      <c r="BY4" s="119"/>
      <c r="BZ4" s="119"/>
      <c r="CA4" s="115">
        <v>0</v>
      </c>
      <c r="CB4" s="115" t="s">
        <v>341</v>
      </c>
      <c r="CC4" s="115" t="s">
        <v>342</v>
      </c>
      <c r="CD4" s="115" t="s">
        <v>343</v>
      </c>
      <c r="CE4" s="120">
        <v>14285</v>
      </c>
      <c r="CF4" s="120">
        <v>10000</v>
      </c>
      <c r="CG4" s="120"/>
      <c r="CH4" s="121"/>
      <c r="CI4" s="121"/>
      <c r="CJ4" s="120">
        <v>0</v>
      </c>
      <c r="CK4" s="119" t="s">
        <v>315</v>
      </c>
      <c r="CL4" s="121"/>
      <c r="CM4" s="122"/>
      <c r="CN4" s="123"/>
      <c r="CO4" s="121"/>
      <c r="CP4" s="121"/>
      <c r="CQ4" s="121">
        <v>0</v>
      </c>
      <c r="CR4" s="120">
        <v>0</v>
      </c>
      <c r="CS4" s="121"/>
      <c r="CT4" s="120">
        <v>0</v>
      </c>
      <c r="CU4" s="121"/>
      <c r="CV4" s="121"/>
      <c r="CW4" s="121"/>
      <c r="CX4" s="121"/>
      <c r="CY4" s="123"/>
      <c r="CZ4" s="124"/>
      <c r="DA4" s="124"/>
      <c r="DB4" s="125">
        <v>0</v>
      </c>
      <c r="DC4" s="125">
        <v>0</v>
      </c>
      <c r="DD4" s="125">
        <v>0</v>
      </c>
      <c r="DE4" s="126" t="s">
        <v>322</v>
      </c>
      <c r="DF4" s="114" t="s">
        <v>322</v>
      </c>
      <c r="DG4" s="92"/>
    </row>
    <row r="5" spans="1:111" s="22" customFormat="1" ht="67.5" customHeight="1" x14ac:dyDescent="0.2">
      <c r="A5" s="103"/>
      <c r="B5" s="102"/>
      <c r="C5" s="112" t="s">
        <v>362</v>
      </c>
      <c r="D5" s="113" t="s">
        <v>283</v>
      </c>
      <c r="E5" s="113" t="s">
        <v>363</v>
      </c>
      <c r="F5" s="113" t="s">
        <v>251</v>
      </c>
      <c r="G5" s="148" t="s">
        <v>547</v>
      </c>
      <c r="H5" s="28"/>
      <c r="I5" s="128">
        <v>35000</v>
      </c>
      <c r="J5" s="134">
        <v>71.430000000000007</v>
      </c>
      <c r="K5" s="128"/>
      <c r="L5" s="138">
        <v>0</v>
      </c>
      <c r="M5" s="57" t="s">
        <v>671</v>
      </c>
      <c r="N5" s="142">
        <v>25000</v>
      </c>
      <c r="O5" s="138">
        <v>71.430000000000007</v>
      </c>
      <c r="P5" s="31"/>
      <c r="Q5" s="129"/>
      <c r="R5" s="67">
        <v>0</v>
      </c>
      <c r="S5" s="6"/>
      <c r="T5" s="68">
        <v>0</v>
      </c>
      <c r="U5" s="130"/>
      <c r="V5" s="68">
        <v>0</v>
      </c>
      <c r="W5" s="63"/>
      <c r="X5" s="64">
        <v>0</v>
      </c>
      <c r="Y5" s="20"/>
      <c r="Z5" s="67">
        <v>0</v>
      </c>
      <c r="AA5" s="7"/>
      <c r="AB5" s="68">
        <v>0</v>
      </c>
      <c r="AC5" s="7"/>
      <c r="AD5" s="68"/>
      <c r="AE5" s="65">
        <v>0</v>
      </c>
      <c r="AF5" s="64">
        <v>0</v>
      </c>
      <c r="AG5" s="66">
        <v>0</v>
      </c>
      <c r="AI5" s="50"/>
      <c r="AJ5" s="107"/>
      <c r="AK5" s="25"/>
      <c r="AL5" s="25"/>
      <c r="AM5" s="25"/>
      <c r="AN5" s="25"/>
      <c r="AO5" s="75"/>
      <c r="AP5" s="75"/>
      <c r="AQ5" s="75"/>
      <c r="AR5" s="29"/>
      <c r="AS5" s="106"/>
      <c r="AT5" s="106"/>
      <c r="AU5" s="85"/>
      <c r="AV5" s="30"/>
      <c r="AW5" s="41"/>
      <c r="AX5" s="119" t="s">
        <v>360</v>
      </c>
      <c r="AY5" s="115" t="s">
        <v>87</v>
      </c>
      <c r="AZ5" s="116" t="s">
        <v>59</v>
      </c>
      <c r="BA5" s="117" t="s">
        <v>361</v>
      </c>
      <c r="BB5" s="118" t="s">
        <v>362</v>
      </c>
      <c r="BC5" s="119" t="s">
        <v>60</v>
      </c>
      <c r="BD5" s="115" t="s">
        <v>131</v>
      </c>
      <c r="BE5" s="115"/>
      <c r="BF5" s="119" t="s">
        <v>132</v>
      </c>
      <c r="BG5" s="119" t="s">
        <v>133</v>
      </c>
      <c r="BH5" s="119" t="s">
        <v>134</v>
      </c>
      <c r="BI5" s="119" t="s">
        <v>132</v>
      </c>
      <c r="BJ5" s="119" t="s">
        <v>133</v>
      </c>
      <c r="BK5" s="119" t="s">
        <v>134</v>
      </c>
      <c r="BL5" s="115" t="s">
        <v>135</v>
      </c>
      <c r="BM5" s="115" t="s">
        <v>135</v>
      </c>
      <c r="BN5" s="119"/>
      <c r="BO5" s="119" t="s">
        <v>136</v>
      </c>
      <c r="BP5" s="115" t="s">
        <v>137</v>
      </c>
      <c r="BQ5" s="119" t="s">
        <v>138</v>
      </c>
      <c r="BR5" s="119"/>
      <c r="BS5" s="119"/>
      <c r="BT5" s="115"/>
      <c r="BU5" s="119"/>
      <c r="BV5" s="119" t="s">
        <v>363</v>
      </c>
      <c r="BW5" s="119" t="s">
        <v>251</v>
      </c>
      <c r="BX5" s="119" t="s">
        <v>364</v>
      </c>
      <c r="BY5" s="119"/>
      <c r="BZ5" s="119"/>
      <c r="CA5" s="115">
        <v>0</v>
      </c>
      <c r="CB5" s="115" t="s">
        <v>325</v>
      </c>
      <c r="CC5" s="115" t="s">
        <v>365</v>
      </c>
      <c r="CD5" s="115" t="s">
        <v>366</v>
      </c>
      <c r="CE5" s="120">
        <v>35000</v>
      </c>
      <c r="CF5" s="120">
        <v>10000</v>
      </c>
      <c r="CG5" s="120"/>
      <c r="CH5" s="121"/>
      <c r="CI5" s="121"/>
      <c r="CJ5" s="120">
        <v>0</v>
      </c>
      <c r="CK5" s="119" t="s">
        <v>315</v>
      </c>
      <c r="CL5" s="121"/>
      <c r="CM5" s="122"/>
      <c r="CN5" s="123"/>
      <c r="CO5" s="121"/>
      <c r="CP5" s="121"/>
      <c r="CQ5" s="121">
        <v>0</v>
      </c>
      <c r="CR5" s="120">
        <v>0</v>
      </c>
      <c r="CS5" s="121"/>
      <c r="CT5" s="120">
        <v>0</v>
      </c>
      <c r="CU5" s="121"/>
      <c r="CV5" s="121"/>
      <c r="CW5" s="121"/>
      <c r="CX5" s="121"/>
      <c r="CY5" s="123"/>
      <c r="CZ5" s="124"/>
      <c r="DA5" s="124"/>
      <c r="DB5" s="125">
        <v>0</v>
      </c>
      <c r="DC5" s="125">
        <v>0</v>
      </c>
      <c r="DD5" s="125">
        <v>0</v>
      </c>
      <c r="DE5" s="126" t="s">
        <v>361</v>
      </c>
      <c r="DF5" s="114" t="s">
        <v>361</v>
      </c>
    </row>
    <row r="6" spans="1:111" s="22" customFormat="1" ht="45" x14ac:dyDescent="0.2">
      <c r="A6" s="103"/>
      <c r="B6" s="102"/>
      <c r="C6" s="112" t="s">
        <v>130</v>
      </c>
      <c r="D6" s="113" t="s">
        <v>283</v>
      </c>
      <c r="E6" s="113" t="s">
        <v>368</v>
      </c>
      <c r="F6" s="113" t="s">
        <v>250</v>
      </c>
      <c r="G6" s="148" t="s">
        <v>549</v>
      </c>
      <c r="H6" s="28"/>
      <c r="I6" s="128">
        <v>25000</v>
      </c>
      <c r="J6" s="134">
        <v>60</v>
      </c>
      <c r="K6" s="128"/>
      <c r="L6" s="138">
        <v>0</v>
      </c>
      <c r="M6" s="57" t="s">
        <v>671</v>
      </c>
      <c r="N6" s="142">
        <v>15000</v>
      </c>
      <c r="O6" s="138">
        <v>60</v>
      </c>
      <c r="P6" s="31"/>
      <c r="Q6" s="129"/>
      <c r="R6" s="67">
        <v>0</v>
      </c>
      <c r="S6" s="6"/>
      <c r="T6" s="68">
        <v>0</v>
      </c>
      <c r="U6" s="130"/>
      <c r="V6" s="68">
        <v>0</v>
      </c>
      <c r="W6" s="63"/>
      <c r="X6" s="64">
        <v>0</v>
      </c>
      <c r="Y6" s="20"/>
      <c r="Z6" s="67">
        <v>0</v>
      </c>
      <c r="AA6" s="7"/>
      <c r="AB6" s="68">
        <v>0</v>
      </c>
      <c r="AC6" s="7"/>
      <c r="AD6" s="68"/>
      <c r="AE6" s="65">
        <v>0</v>
      </c>
      <c r="AF6" s="64">
        <v>0</v>
      </c>
      <c r="AG6" s="66">
        <v>0</v>
      </c>
      <c r="AI6" s="50"/>
      <c r="AJ6" s="107"/>
      <c r="AK6" s="25"/>
      <c r="AL6" s="25"/>
      <c r="AM6" s="25"/>
      <c r="AN6" s="25"/>
      <c r="AO6" s="75"/>
      <c r="AP6" s="75"/>
      <c r="AQ6" s="75"/>
      <c r="AR6" s="29"/>
      <c r="AS6" s="106"/>
      <c r="AT6" s="106"/>
      <c r="AU6" s="85"/>
      <c r="AV6" s="30"/>
      <c r="AW6" s="41"/>
      <c r="AX6" s="119" t="s">
        <v>367</v>
      </c>
      <c r="AY6" s="115" t="s">
        <v>90</v>
      </c>
      <c r="AZ6" s="116" t="s">
        <v>59</v>
      </c>
      <c r="BA6" s="117" t="s">
        <v>361</v>
      </c>
      <c r="BB6" s="118" t="s">
        <v>130</v>
      </c>
      <c r="BC6" s="119" t="s">
        <v>60</v>
      </c>
      <c r="BD6" s="115" t="s">
        <v>131</v>
      </c>
      <c r="BE6" s="115"/>
      <c r="BF6" s="119" t="s">
        <v>132</v>
      </c>
      <c r="BG6" s="119" t="s">
        <v>133</v>
      </c>
      <c r="BH6" s="119" t="s">
        <v>134</v>
      </c>
      <c r="BI6" s="119" t="s">
        <v>132</v>
      </c>
      <c r="BJ6" s="119" t="s">
        <v>133</v>
      </c>
      <c r="BK6" s="119" t="s">
        <v>134</v>
      </c>
      <c r="BL6" s="115" t="s">
        <v>135</v>
      </c>
      <c r="BM6" s="115" t="s">
        <v>135</v>
      </c>
      <c r="BN6" s="119"/>
      <c r="BO6" s="119" t="s">
        <v>136</v>
      </c>
      <c r="BP6" s="115" t="s">
        <v>137</v>
      </c>
      <c r="BQ6" s="119" t="s">
        <v>138</v>
      </c>
      <c r="BR6" s="119"/>
      <c r="BS6" s="119"/>
      <c r="BT6" s="115"/>
      <c r="BU6" s="119"/>
      <c r="BV6" s="119" t="s">
        <v>368</v>
      </c>
      <c r="BW6" s="119" t="s">
        <v>250</v>
      </c>
      <c r="BX6" s="119" t="s">
        <v>369</v>
      </c>
      <c r="BY6" s="119"/>
      <c r="BZ6" s="119"/>
      <c r="CA6" s="115">
        <v>0</v>
      </c>
      <c r="CB6" s="115" t="s">
        <v>325</v>
      </c>
      <c r="CC6" s="115" t="s">
        <v>358</v>
      </c>
      <c r="CD6" s="115" t="s">
        <v>359</v>
      </c>
      <c r="CE6" s="120">
        <v>25000</v>
      </c>
      <c r="CF6" s="120">
        <v>10000</v>
      </c>
      <c r="CG6" s="120"/>
      <c r="CH6" s="121"/>
      <c r="CI6" s="121"/>
      <c r="CJ6" s="120">
        <v>0</v>
      </c>
      <c r="CK6" s="119" t="s">
        <v>315</v>
      </c>
      <c r="CL6" s="121"/>
      <c r="CM6" s="122"/>
      <c r="CN6" s="123"/>
      <c r="CO6" s="121"/>
      <c r="CP6" s="121"/>
      <c r="CQ6" s="121">
        <v>0</v>
      </c>
      <c r="CR6" s="120">
        <v>0</v>
      </c>
      <c r="CS6" s="121"/>
      <c r="CT6" s="120">
        <v>0</v>
      </c>
      <c r="CU6" s="121"/>
      <c r="CV6" s="121"/>
      <c r="CW6" s="121"/>
      <c r="CX6" s="121"/>
      <c r="CY6" s="123"/>
      <c r="CZ6" s="124"/>
      <c r="DA6" s="124"/>
      <c r="DB6" s="125">
        <v>0</v>
      </c>
      <c r="DC6" s="125">
        <v>0</v>
      </c>
      <c r="DD6" s="125">
        <v>0</v>
      </c>
      <c r="DE6" s="126" t="s">
        <v>361</v>
      </c>
      <c r="DF6" s="114" t="s">
        <v>361</v>
      </c>
    </row>
    <row r="7" spans="1:111" s="22" customFormat="1" ht="45" x14ac:dyDescent="0.2">
      <c r="A7" s="103"/>
      <c r="B7" s="102"/>
      <c r="C7" s="112" t="s">
        <v>130</v>
      </c>
      <c r="D7" s="113" t="s">
        <v>283</v>
      </c>
      <c r="E7" s="113" t="s">
        <v>371</v>
      </c>
      <c r="F7" s="113" t="s">
        <v>249</v>
      </c>
      <c r="G7" s="148" t="s">
        <v>548</v>
      </c>
      <c r="H7" s="28"/>
      <c r="I7" s="128">
        <v>17000</v>
      </c>
      <c r="J7" s="134">
        <v>55.88</v>
      </c>
      <c r="K7" s="128"/>
      <c r="L7" s="138">
        <v>0</v>
      </c>
      <c r="M7" s="57" t="s">
        <v>671</v>
      </c>
      <c r="N7" s="142">
        <v>9500</v>
      </c>
      <c r="O7" s="138">
        <v>55.88</v>
      </c>
      <c r="P7" s="31"/>
      <c r="Q7" s="129"/>
      <c r="R7" s="67">
        <v>0</v>
      </c>
      <c r="S7" s="6"/>
      <c r="T7" s="68">
        <v>0</v>
      </c>
      <c r="U7" s="130"/>
      <c r="V7" s="68">
        <v>0</v>
      </c>
      <c r="W7" s="63"/>
      <c r="X7" s="64">
        <v>0</v>
      </c>
      <c r="Y7" s="20"/>
      <c r="Z7" s="67">
        <v>0</v>
      </c>
      <c r="AA7" s="7"/>
      <c r="AB7" s="68">
        <v>0</v>
      </c>
      <c r="AC7" s="7"/>
      <c r="AD7" s="68"/>
      <c r="AE7" s="65">
        <v>0</v>
      </c>
      <c r="AF7" s="64">
        <v>0</v>
      </c>
      <c r="AG7" s="66">
        <v>0</v>
      </c>
      <c r="AI7" s="50"/>
      <c r="AJ7" s="107"/>
      <c r="AK7" s="25"/>
      <c r="AL7" s="25"/>
      <c r="AM7" s="25"/>
      <c r="AN7" s="25"/>
      <c r="AO7" s="75"/>
      <c r="AP7" s="75"/>
      <c r="AQ7" s="75"/>
      <c r="AR7" s="29"/>
      <c r="AS7" s="106"/>
      <c r="AT7" s="106"/>
      <c r="AU7" s="85"/>
      <c r="AV7" s="30"/>
      <c r="AW7" s="41"/>
      <c r="AX7" s="119" t="s">
        <v>370</v>
      </c>
      <c r="AY7" s="115" t="s">
        <v>99</v>
      </c>
      <c r="AZ7" s="116" t="s">
        <v>59</v>
      </c>
      <c r="BA7" s="117" t="s">
        <v>361</v>
      </c>
      <c r="BB7" s="118" t="s">
        <v>130</v>
      </c>
      <c r="BC7" s="119" t="s">
        <v>60</v>
      </c>
      <c r="BD7" s="115" t="s">
        <v>131</v>
      </c>
      <c r="BE7" s="115"/>
      <c r="BF7" s="119" t="s">
        <v>132</v>
      </c>
      <c r="BG7" s="119" t="s">
        <v>133</v>
      </c>
      <c r="BH7" s="119" t="s">
        <v>134</v>
      </c>
      <c r="BI7" s="119" t="s">
        <v>132</v>
      </c>
      <c r="BJ7" s="119" t="s">
        <v>133</v>
      </c>
      <c r="BK7" s="119" t="s">
        <v>134</v>
      </c>
      <c r="BL7" s="115" t="s">
        <v>135</v>
      </c>
      <c r="BM7" s="115" t="s">
        <v>135</v>
      </c>
      <c r="BN7" s="119"/>
      <c r="BO7" s="119" t="s">
        <v>136</v>
      </c>
      <c r="BP7" s="115" t="s">
        <v>137</v>
      </c>
      <c r="BQ7" s="119" t="s">
        <v>138</v>
      </c>
      <c r="BR7" s="119"/>
      <c r="BS7" s="119"/>
      <c r="BT7" s="115"/>
      <c r="BU7" s="119"/>
      <c r="BV7" s="119" t="s">
        <v>371</v>
      </c>
      <c r="BW7" s="119" t="s">
        <v>249</v>
      </c>
      <c r="BX7" s="119" t="s">
        <v>372</v>
      </c>
      <c r="BY7" s="119"/>
      <c r="BZ7" s="119"/>
      <c r="CA7" s="115">
        <v>0</v>
      </c>
      <c r="CB7" s="115" t="s">
        <v>325</v>
      </c>
      <c r="CC7" s="115" t="s">
        <v>373</v>
      </c>
      <c r="CD7" s="115" t="s">
        <v>374</v>
      </c>
      <c r="CE7" s="120">
        <v>17000</v>
      </c>
      <c r="CF7" s="120">
        <v>7500</v>
      </c>
      <c r="CG7" s="120"/>
      <c r="CH7" s="121"/>
      <c r="CI7" s="121"/>
      <c r="CJ7" s="120">
        <v>0</v>
      </c>
      <c r="CK7" s="119" t="s">
        <v>315</v>
      </c>
      <c r="CL7" s="121"/>
      <c r="CM7" s="122"/>
      <c r="CN7" s="123"/>
      <c r="CO7" s="121"/>
      <c r="CP7" s="121"/>
      <c r="CQ7" s="121">
        <v>0</v>
      </c>
      <c r="CR7" s="120">
        <v>0</v>
      </c>
      <c r="CS7" s="121"/>
      <c r="CT7" s="120">
        <v>0</v>
      </c>
      <c r="CU7" s="121"/>
      <c r="CV7" s="121"/>
      <c r="CW7" s="121"/>
      <c r="CX7" s="121"/>
      <c r="CY7" s="123"/>
      <c r="CZ7" s="124"/>
      <c r="DA7" s="124"/>
      <c r="DB7" s="125">
        <v>0</v>
      </c>
      <c r="DC7" s="125">
        <v>0</v>
      </c>
      <c r="DD7" s="125">
        <v>0</v>
      </c>
      <c r="DE7" s="126" t="s">
        <v>361</v>
      </c>
      <c r="DF7" s="114" t="s">
        <v>361</v>
      </c>
    </row>
    <row r="8" spans="1:111" s="22" customFormat="1" ht="74.45" customHeight="1" x14ac:dyDescent="0.2">
      <c r="A8" s="103"/>
      <c r="B8" s="102"/>
      <c r="C8" s="112" t="s">
        <v>277</v>
      </c>
      <c r="D8" s="147" t="s">
        <v>283</v>
      </c>
      <c r="E8" s="113" t="s">
        <v>416</v>
      </c>
      <c r="F8" s="113" t="s">
        <v>597</v>
      </c>
      <c r="G8" s="148" t="s">
        <v>596</v>
      </c>
      <c r="H8" s="28" t="s">
        <v>564</v>
      </c>
      <c r="I8" s="128">
        <v>16300</v>
      </c>
      <c r="J8" s="134">
        <v>39.880000000000003</v>
      </c>
      <c r="K8" s="128"/>
      <c r="L8" s="138">
        <v>0</v>
      </c>
      <c r="M8" s="57" t="s">
        <v>671</v>
      </c>
      <c r="N8" s="142">
        <v>6500</v>
      </c>
      <c r="O8" s="138">
        <v>39.880000000000003</v>
      </c>
      <c r="P8" s="31"/>
      <c r="Q8" s="129"/>
      <c r="R8" s="67">
        <v>0</v>
      </c>
      <c r="S8" s="6"/>
      <c r="T8" s="68">
        <v>0</v>
      </c>
      <c r="U8" s="130"/>
      <c r="V8" s="68">
        <v>0</v>
      </c>
      <c r="W8" s="63"/>
      <c r="X8" s="64">
        <v>0</v>
      </c>
      <c r="Y8" s="20"/>
      <c r="Z8" s="67">
        <v>0</v>
      </c>
      <c r="AA8" s="7"/>
      <c r="AB8" s="68">
        <v>0</v>
      </c>
      <c r="AC8" s="7"/>
      <c r="AD8" s="68"/>
      <c r="AE8" s="65">
        <v>0</v>
      </c>
      <c r="AF8" s="64">
        <v>0</v>
      </c>
      <c r="AG8" s="66">
        <v>0</v>
      </c>
      <c r="AI8" s="50"/>
      <c r="AJ8" s="107"/>
      <c r="AK8" s="25"/>
      <c r="AL8" s="25"/>
      <c r="AM8" s="25"/>
      <c r="AN8" s="25"/>
      <c r="AO8" s="75"/>
      <c r="AP8" s="75"/>
      <c r="AQ8" s="75"/>
      <c r="AR8" s="29"/>
      <c r="AS8" s="106"/>
      <c r="AT8" s="106"/>
      <c r="AU8" s="85"/>
      <c r="AV8" s="30"/>
      <c r="AW8" s="41"/>
      <c r="AX8" s="119" t="s">
        <v>415</v>
      </c>
      <c r="AY8" s="115" t="s">
        <v>139</v>
      </c>
      <c r="AZ8" s="116" t="s">
        <v>59</v>
      </c>
      <c r="BA8" s="117" t="s">
        <v>404</v>
      </c>
      <c r="BB8" s="118" t="s">
        <v>277</v>
      </c>
      <c r="BC8" s="119" t="s">
        <v>60</v>
      </c>
      <c r="BD8" s="115" t="s">
        <v>91</v>
      </c>
      <c r="BE8" s="115"/>
      <c r="BF8" s="119" t="s">
        <v>92</v>
      </c>
      <c r="BG8" s="119" t="s">
        <v>93</v>
      </c>
      <c r="BH8" s="119" t="s">
        <v>94</v>
      </c>
      <c r="BI8" s="119" t="s">
        <v>92</v>
      </c>
      <c r="BJ8" s="119" t="s">
        <v>93</v>
      </c>
      <c r="BK8" s="119" t="s">
        <v>94</v>
      </c>
      <c r="BL8" s="115" t="s">
        <v>95</v>
      </c>
      <c r="BM8" s="115" t="s">
        <v>95</v>
      </c>
      <c r="BN8" s="119"/>
      <c r="BO8" s="119" t="s">
        <v>96</v>
      </c>
      <c r="BP8" s="115" t="s">
        <v>97</v>
      </c>
      <c r="BQ8" s="119" t="s">
        <v>98</v>
      </c>
      <c r="BR8" s="119"/>
      <c r="BS8" s="119"/>
      <c r="BT8" s="115"/>
      <c r="BU8" s="119"/>
      <c r="BV8" s="119" t="s">
        <v>224</v>
      </c>
      <c r="BW8" s="119" t="s">
        <v>416</v>
      </c>
      <c r="BX8" s="119" t="s">
        <v>417</v>
      </c>
      <c r="BY8" s="119"/>
      <c r="BZ8" s="119"/>
      <c r="CA8" s="115">
        <v>0</v>
      </c>
      <c r="CB8" s="115" t="s">
        <v>341</v>
      </c>
      <c r="CC8" s="115" t="s">
        <v>380</v>
      </c>
      <c r="CD8" s="115" t="s">
        <v>381</v>
      </c>
      <c r="CE8" s="120">
        <v>16300</v>
      </c>
      <c r="CF8" s="120">
        <v>9800</v>
      </c>
      <c r="CG8" s="120"/>
      <c r="CH8" s="121"/>
      <c r="CI8" s="121"/>
      <c r="CJ8" s="120">
        <v>0</v>
      </c>
      <c r="CK8" s="119" t="s">
        <v>315</v>
      </c>
      <c r="CL8" s="121"/>
      <c r="CM8" s="122"/>
      <c r="CN8" s="123"/>
      <c r="CO8" s="121"/>
      <c r="CP8" s="121"/>
      <c r="CQ8" s="121">
        <v>0</v>
      </c>
      <c r="CR8" s="120">
        <v>0</v>
      </c>
      <c r="CS8" s="121"/>
      <c r="CT8" s="120">
        <v>0</v>
      </c>
      <c r="CU8" s="121"/>
      <c r="CV8" s="121"/>
      <c r="CW8" s="121"/>
      <c r="CX8" s="121"/>
      <c r="CY8" s="123"/>
      <c r="CZ8" s="124"/>
      <c r="DA8" s="124"/>
      <c r="DB8" s="125">
        <v>0</v>
      </c>
      <c r="DC8" s="125">
        <v>0</v>
      </c>
      <c r="DD8" s="125">
        <v>0</v>
      </c>
      <c r="DE8" s="126" t="s">
        <v>404</v>
      </c>
      <c r="DF8" s="114" t="s">
        <v>404</v>
      </c>
    </row>
    <row r="9" spans="1:111" s="22" customFormat="1" ht="56.25" x14ac:dyDescent="0.2">
      <c r="A9" s="103"/>
      <c r="B9" s="102"/>
      <c r="C9" s="112" t="s">
        <v>454</v>
      </c>
      <c r="D9" s="147" t="s">
        <v>283</v>
      </c>
      <c r="E9" s="113" t="s">
        <v>235</v>
      </c>
      <c r="F9" s="113" t="s">
        <v>462</v>
      </c>
      <c r="G9" s="148" t="s">
        <v>599</v>
      </c>
      <c r="H9" s="28" t="s">
        <v>562</v>
      </c>
      <c r="I9" s="128">
        <v>14500</v>
      </c>
      <c r="J9" s="134">
        <v>0</v>
      </c>
      <c r="K9" s="128"/>
      <c r="L9" s="138">
        <v>0</v>
      </c>
      <c r="M9" s="57" t="s">
        <v>671</v>
      </c>
      <c r="N9" s="142"/>
      <c r="O9" s="138">
        <v>0</v>
      </c>
      <c r="P9" s="31"/>
      <c r="Q9" s="129"/>
      <c r="R9" s="67">
        <v>0</v>
      </c>
      <c r="S9" s="6"/>
      <c r="T9" s="68">
        <v>0</v>
      </c>
      <c r="U9" s="130"/>
      <c r="V9" s="68">
        <v>0</v>
      </c>
      <c r="W9" s="63"/>
      <c r="X9" s="64">
        <v>0</v>
      </c>
      <c r="Y9" s="20"/>
      <c r="Z9" s="67">
        <v>0</v>
      </c>
      <c r="AA9" s="7"/>
      <c r="AB9" s="68">
        <v>0</v>
      </c>
      <c r="AC9" s="7"/>
      <c r="AD9" s="68"/>
      <c r="AE9" s="65">
        <v>0</v>
      </c>
      <c r="AF9" s="64">
        <v>0</v>
      </c>
      <c r="AG9" s="66">
        <v>0</v>
      </c>
      <c r="AI9" s="50"/>
      <c r="AJ9" s="107"/>
      <c r="AK9" s="25"/>
      <c r="AL9" s="25"/>
      <c r="AM9" s="25"/>
      <c r="AN9" s="25"/>
      <c r="AO9" s="75"/>
      <c r="AP9" s="75"/>
      <c r="AQ9" s="75"/>
      <c r="AR9" s="29"/>
      <c r="AS9" s="106"/>
      <c r="AT9" s="106"/>
      <c r="AU9" s="85"/>
      <c r="AV9" s="30"/>
      <c r="AW9" s="41"/>
      <c r="AX9" s="119" t="s">
        <v>453</v>
      </c>
      <c r="AY9" s="115" t="s">
        <v>160</v>
      </c>
      <c r="AZ9" s="116" t="s">
        <v>59</v>
      </c>
      <c r="BA9" s="117" t="s">
        <v>441</v>
      </c>
      <c r="BB9" s="118" t="s">
        <v>454</v>
      </c>
      <c r="BC9" s="119" t="s">
        <v>60</v>
      </c>
      <c r="BD9" s="115" t="s">
        <v>455</v>
      </c>
      <c r="BE9" s="115"/>
      <c r="BF9" s="119" t="s">
        <v>456</v>
      </c>
      <c r="BG9" s="119" t="s">
        <v>153</v>
      </c>
      <c r="BH9" s="119" t="s">
        <v>457</v>
      </c>
      <c r="BI9" s="119" t="s">
        <v>456</v>
      </c>
      <c r="BJ9" s="119" t="s">
        <v>153</v>
      </c>
      <c r="BK9" s="119" t="s">
        <v>457</v>
      </c>
      <c r="BL9" s="115" t="s">
        <v>458</v>
      </c>
      <c r="BM9" s="115" t="s">
        <v>458</v>
      </c>
      <c r="BN9" s="119"/>
      <c r="BO9" s="119" t="s">
        <v>459</v>
      </c>
      <c r="BP9" s="115" t="s">
        <v>460</v>
      </c>
      <c r="BQ9" s="119" t="s">
        <v>461</v>
      </c>
      <c r="BR9" s="119"/>
      <c r="BS9" s="119"/>
      <c r="BT9" s="115"/>
      <c r="BU9" s="119"/>
      <c r="BV9" s="119" t="s">
        <v>235</v>
      </c>
      <c r="BW9" s="119" t="s">
        <v>462</v>
      </c>
      <c r="BX9" s="119" t="s">
        <v>463</v>
      </c>
      <c r="BY9" s="119"/>
      <c r="BZ9" s="119"/>
      <c r="CA9" s="115">
        <v>0</v>
      </c>
      <c r="CB9" s="115" t="s">
        <v>325</v>
      </c>
      <c r="CC9" s="115" t="s">
        <v>326</v>
      </c>
      <c r="CD9" s="115" t="s">
        <v>327</v>
      </c>
      <c r="CE9" s="120">
        <v>14500</v>
      </c>
      <c r="CF9" s="120">
        <v>10000</v>
      </c>
      <c r="CG9" s="120"/>
      <c r="CH9" s="121"/>
      <c r="CI9" s="121"/>
      <c r="CJ9" s="120">
        <v>0</v>
      </c>
      <c r="CK9" s="119" t="s">
        <v>315</v>
      </c>
      <c r="CL9" s="121"/>
      <c r="CM9" s="122"/>
      <c r="CN9" s="123"/>
      <c r="CO9" s="121"/>
      <c r="CP9" s="121"/>
      <c r="CQ9" s="121">
        <v>0</v>
      </c>
      <c r="CR9" s="120">
        <v>0</v>
      </c>
      <c r="CS9" s="121"/>
      <c r="CT9" s="120">
        <v>0</v>
      </c>
      <c r="CU9" s="121"/>
      <c r="CV9" s="121"/>
      <c r="CW9" s="121"/>
      <c r="CX9" s="121"/>
      <c r="CY9" s="123"/>
      <c r="CZ9" s="124"/>
      <c r="DA9" s="124"/>
      <c r="DB9" s="125">
        <v>0</v>
      </c>
      <c r="DC9" s="125">
        <v>0</v>
      </c>
      <c r="DD9" s="125">
        <v>0</v>
      </c>
      <c r="DE9" s="126" t="s">
        <v>441</v>
      </c>
      <c r="DF9" s="114" t="s">
        <v>441</v>
      </c>
    </row>
    <row r="10" spans="1:111" s="22" customFormat="1" ht="56.25" x14ac:dyDescent="0.2">
      <c r="A10" s="103"/>
      <c r="B10" s="102"/>
      <c r="C10" s="112" t="s">
        <v>531</v>
      </c>
      <c r="D10" s="113" t="s">
        <v>283</v>
      </c>
      <c r="E10" s="113" t="s">
        <v>534</v>
      </c>
      <c r="F10" s="113" t="s">
        <v>452</v>
      </c>
      <c r="G10" s="148"/>
      <c r="H10" s="28" t="s">
        <v>562</v>
      </c>
      <c r="I10" s="128">
        <v>60000</v>
      </c>
      <c r="J10" s="134">
        <v>0</v>
      </c>
      <c r="K10" s="128"/>
      <c r="L10" s="138">
        <v>0</v>
      </c>
      <c r="M10" s="57" t="s">
        <v>671</v>
      </c>
      <c r="N10" s="142"/>
      <c r="O10" s="138">
        <v>0</v>
      </c>
      <c r="P10" s="31"/>
      <c r="Q10" s="129"/>
      <c r="R10" s="67">
        <v>0</v>
      </c>
      <c r="S10" s="6"/>
      <c r="T10" s="68">
        <v>0</v>
      </c>
      <c r="U10" s="130"/>
      <c r="V10" s="68">
        <v>0</v>
      </c>
      <c r="W10" s="63"/>
      <c r="X10" s="64">
        <v>0</v>
      </c>
      <c r="Y10" s="20"/>
      <c r="Z10" s="67">
        <v>0</v>
      </c>
      <c r="AA10" s="7"/>
      <c r="AB10" s="68">
        <v>0</v>
      </c>
      <c r="AC10" s="7"/>
      <c r="AD10" s="68"/>
      <c r="AE10" s="65">
        <v>0</v>
      </c>
      <c r="AF10" s="64">
        <v>0</v>
      </c>
      <c r="AG10" s="66">
        <v>0</v>
      </c>
      <c r="AI10" s="50"/>
      <c r="AJ10" s="107"/>
      <c r="AK10" s="25"/>
      <c r="AL10" s="25"/>
      <c r="AM10" s="25"/>
      <c r="AN10" s="25"/>
      <c r="AO10" s="75"/>
      <c r="AP10" s="75"/>
      <c r="AQ10" s="75"/>
      <c r="AR10" s="29"/>
      <c r="AS10" s="106"/>
      <c r="AT10" s="106"/>
      <c r="AU10" s="85"/>
      <c r="AV10" s="30"/>
      <c r="AW10" s="41"/>
      <c r="AX10" s="119" t="s">
        <v>529</v>
      </c>
      <c r="AY10" s="115" t="s">
        <v>530</v>
      </c>
      <c r="AZ10" s="116" t="s">
        <v>59</v>
      </c>
      <c r="BA10" s="117" t="s">
        <v>505</v>
      </c>
      <c r="BB10" s="118" t="s">
        <v>531</v>
      </c>
      <c r="BC10" s="119" t="s">
        <v>60</v>
      </c>
      <c r="BD10" s="115" t="s">
        <v>152</v>
      </c>
      <c r="BE10" s="115"/>
      <c r="BF10" s="119" t="s">
        <v>532</v>
      </c>
      <c r="BG10" s="119" t="s">
        <v>153</v>
      </c>
      <c r="BH10" s="119" t="s">
        <v>154</v>
      </c>
      <c r="BI10" s="119" t="s">
        <v>532</v>
      </c>
      <c r="BJ10" s="119" t="s">
        <v>153</v>
      </c>
      <c r="BK10" s="119" t="s">
        <v>154</v>
      </c>
      <c r="BL10" s="115" t="s">
        <v>155</v>
      </c>
      <c r="BM10" s="115" t="s">
        <v>155</v>
      </c>
      <c r="BN10" s="119" t="s">
        <v>156</v>
      </c>
      <c r="BO10" s="119" t="s">
        <v>157</v>
      </c>
      <c r="BP10" s="115" t="s">
        <v>533</v>
      </c>
      <c r="BQ10" s="119" t="s">
        <v>158</v>
      </c>
      <c r="BR10" s="119"/>
      <c r="BS10" s="119"/>
      <c r="BT10" s="115"/>
      <c r="BU10" s="119"/>
      <c r="BV10" s="119" t="s">
        <v>534</v>
      </c>
      <c r="BW10" s="127" t="s">
        <v>452</v>
      </c>
      <c r="BX10" s="119" t="s">
        <v>535</v>
      </c>
      <c r="BY10" s="119"/>
      <c r="BZ10" s="119"/>
      <c r="CA10" s="115">
        <v>0</v>
      </c>
      <c r="CB10" s="115" t="s">
        <v>376</v>
      </c>
      <c r="CC10" s="115" t="s">
        <v>326</v>
      </c>
      <c r="CD10" s="115" t="s">
        <v>327</v>
      </c>
      <c r="CE10" s="120">
        <v>60000</v>
      </c>
      <c r="CF10" s="120">
        <v>40000</v>
      </c>
      <c r="CG10" s="120"/>
      <c r="CH10" s="121"/>
      <c r="CI10" s="121"/>
      <c r="CJ10" s="120">
        <v>0</v>
      </c>
      <c r="CK10" s="119" t="s">
        <v>315</v>
      </c>
      <c r="CL10" s="121"/>
      <c r="CM10" s="122"/>
      <c r="CN10" s="123"/>
      <c r="CO10" s="121"/>
      <c r="CP10" s="121"/>
      <c r="CQ10" s="121">
        <v>0</v>
      </c>
      <c r="CR10" s="120">
        <v>0</v>
      </c>
      <c r="CS10" s="121"/>
      <c r="CT10" s="120">
        <v>0</v>
      </c>
      <c r="CU10" s="121"/>
      <c r="CV10" s="121"/>
      <c r="CW10" s="121"/>
      <c r="CX10" s="121"/>
      <c r="CY10" s="123"/>
      <c r="CZ10" s="124"/>
      <c r="DA10" s="124"/>
      <c r="DB10" s="125">
        <v>0</v>
      </c>
      <c r="DC10" s="125">
        <v>0</v>
      </c>
      <c r="DD10" s="125">
        <v>0</v>
      </c>
      <c r="DE10" s="126" t="s">
        <v>505</v>
      </c>
      <c r="DF10" s="114" t="s">
        <v>505</v>
      </c>
    </row>
    <row r="11" spans="1:111" s="22" customFormat="1" ht="56.25" x14ac:dyDescent="0.2">
      <c r="A11" s="103"/>
      <c r="B11" s="102"/>
      <c r="C11" s="112" t="s">
        <v>151</v>
      </c>
      <c r="D11" s="113" t="s">
        <v>283</v>
      </c>
      <c r="E11" s="113" t="s">
        <v>534</v>
      </c>
      <c r="F11" s="113" t="s">
        <v>268</v>
      </c>
      <c r="G11" s="149"/>
      <c r="H11" s="28" t="s">
        <v>562</v>
      </c>
      <c r="I11" s="128">
        <v>60000</v>
      </c>
      <c r="J11" s="134">
        <v>0</v>
      </c>
      <c r="K11" s="128"/>
      <c r="L11" s="138">
        <v>0</v>
      </c>
      <c r="M11" s="57" t="s">
        <v>671</v>
      </c>
      <c r="N11" s="142"/>
      <c r="O11" s="138">
        <v>0</v>
      </c>
      <c r="P11" s="31"/>
      <c r="Q11" s="129"/>
      <c r="R11" s="67">
        <v>0</v>
      </c>
      <c r="S11" s="6"/>
      <c r="T11" s="68">
        <v>0</v>
      </c>
      <c r="U11" s="130"/>
      <c r="V11" s="68">
        <v>0</v>
      </c>
      <c r="W11" s="63"/>
      <c r="X11" s="64">
        <v>0</v>
      </c>
      <c r="Y11" s="20"/>
      <c r="Z11" s="67">
        <v>0</v>
      </c>
      <c r="AA11" s="7"/>
      <c r="AB11" s="68">
        <v>0</v>
      </c>
      <c r="AC11" s="7"/>
      <c r="AD11" s="68"/>
      <c r="AE11" s="65">
        <v>0</v>
      </c>
      <c r="AF11" s="64">
        <v>0</v>
      </c>
      <c r="AG11" s="66">
        <v>0</v>
      </c>
      <c r="AI11" s="50"/>
      <c r="AJ11" s="107"/>
      <c r="AK11" s="25"/>
      <c r="AL11" s="25"/>
      <c r="AM11" s="25"/>
      <c r="AN11" s="25"/>
      <c r="AO11" s="75"/>
      <c r="AP11" s="75"/>
      <c r="AQ11" s="75"/>
      <c r="AR11" s="29"/>
      <c r="AS11" s="106"/>
      <c r="AT11" s="106"/>
      <c r="AU11" s="85"/>
      <c r="AV11" s="30"/>
      <c r="AW11" s="41"/>
      <c r="AX11" s="119" t="s">
        <v>536</v>
      </c>
      <c r="AY11" s="115" t="s">
        <v>537</v>
      </c>
      <c r="AZ11" s="116" t="s">
        <v>59</v>
      </c>
      <c r="BA11" s="117" t="s">
        <v>505</v>
      </c>
      <c r="BB11" s="118" t="s">
        <v>531</v>
      </c>
      <c r="BC11" s="119" t="s">
        <v>60</v>
      </c>
      <c r="BD11" s="115" t="s">
        <v>152</v>
      </c>
      <c r="BE11" s="115"/>
      <c r="BF11" s="119" t="s">
        <v>532</v>
      </c>
      <c r="BG11" s="119" t="s">
        <v>153</v>
      </c>
      <c r="BH11" s="119" t="s">
        <v>154</v>
      </c>
      <c r="BI11" s="119" t="s">
        <v>532</v>
      </c>
      <c r="BJ11" s="127" t="s">
        <v>153</v>
      </c>
      <c r="BK11" s="119" t="s">
        <v>154</v>
      </c>
      <c r="BL11" s="115" t="s">
        <v>155</v>
      </c>
      <c r="BM11" s="115" t="s">
        <v>155</v>
      </c>
      <c r="BN11" s="119" t="s">
        <v>156</v>
      </c>
      <c r="BO11" s="119" t="s">
        <v>157</v>
      </c>
      <c r="BP11" s="115" t="s">
        <v>533</v>
      </c>
      <c r="BQ11" s="119" t="s">
        <v>158</v>
      </c>
      <c r="BR11" s="119"/>
      <c r="BS11" s="119"/>
      <c r="BT11" s="115"/>
      <c r="BU11" s="119"/>
      <c r="BV11" s="119" t="s">
        <v>534</v>
      </c>
      <c r="BW11" s="119" t="s">
        <v>268</v>
      </c>
      <c r="BX11" s="119" t="s">
        <v>538</v>
      </c>
      <c r="BY11" s="119"/>
      <c r="BZ11" s="119"/>
      <c r="CA11" s="115">
        <v>0</v>
      </c>
      <c r="CB11" s="115" t="s">
        <v>325</v>
      </c>
      <c r="CC11" s="115" t="s">
        <v>326</v>
      </c>
      <c r="CD11" s="115" t="s">
        <v>327</v>
      </c>
      <c r="CE11" s="120">
        <v>60000</v>
      </c>
      <c r="CF11" s="120">
        <v>40000</v>
      </c>
      <c r="CG11" s="120"/>
      <c r="CH11" s="121"/>
      <c r="CI11" s="121"/>
      <c r="CJ11" s="120">
        <v>0</v>
      </c>
      <c r="CK11" s="119" t="s">
        <v>315</v>
      </c>
      <c r="CL11" s="121"/>
      <c r="CM11" s="122"/>
      <c r="CN11" s="123"/>
      <c r="CO11" s="121"/>
      <c r="CP11" s="121"/>
      <c r="CQ11" s="121">
        <v>0</v>
      </c>
      <c r="CR11" s="120">
        <v>0</v>
      </c>
      <c r="CS11" s="121"/>
      <c r="CT11" s="120">
        <v>0</v>
      </c>
      <c r="CU11" s="121"/>
      <c r="CV11" s="121"/>
      <c r="CW11" s="121"/>
      <c r="CX11" s="121"/>
      <c r="CY11" s="123"/>
      <c r="CZ11" s="124"/>
      <c r="DA11" s="124"/>
      <c r="DB11" s="125">
        <v>0</v>
      </c>
      <c r="DC11" s="125">
        <v>0</v>
      </c>
      <c r="DD11" s="125">
        <v>0</v>
      </c>
      <c r="DE11" s="126" t="s">
        <v>505</v>
      </c>
      <c r="DF11" s="114" t="s">
        <v>505</v>
      </c>
    </row>
    <row r="12" spans="1:111" s="22" customFormat="1" ht="45" x14ac:dyDescent="0.2">
      <c r="A12" s="103"/>
      <c r="B12" s="102"/>
      <c r="C12" s="112" t="s">
        <v>101</v>
      </c>
      <c r="D12" s="147" t="s">
        <v>606</v>
      </c>
      <c r="E12" s="113" t="s">
        <v>283</v>
      </c>
      <c r="F12" s="113" t="s">
        <v>347</v>
      </c>
      <c r="G12" s="148" t="s">
        <v>552</v>
      </c>
      <c r="H12" s="28"/>
      <c r="I12" s="128">
        <v>190000</v>
      </c>
      <c r="J12" s="134">
        <f t="shared" ref="J12:J14" si="0">SUM(L12,O12)</f>
        <v>78.95</v>
      </c>
      <c r="K12" s="128"/>
      <c r="L12" s="138">
        <f t="shared" ref="L12:L14" si="1">ROUND(K12/I12*100,2)</f>
        <v>0</v>
      </c>
      <c r="M12" s="57" t="str">
        <f t="shared" ref="M12:M14" si="2">IF(L12&lt;=70,"","!!!")</f>
        <v/>
      </c>
      <c r="N12" s="142">
        <v>150000</v>
      </c>
      <c r="O12" s="138">
        <f t="shared" ref="O12:O14" si="3">ROUND(N12/I12*100,2)</f>
        <v>78.95</v>
      </c>
      <c r="P12" s="31"/>
      <c r="Q12" s="129"/>
      <c r="R12" s="67">
        <f t="shared" ref="R12:R14" si="4">ROUND(Q12*0.2,2)</f>
        <v>0</v>
      </c>
      <c r="S12" s="6"/>
      <c r="T12" s="68">
        <f t="shared" ref="T12:T14" si="5">ROUND(S12*0.1,2)</f>
        <v>0</v>
      </c>
      <c r="U12" s="130"/>
      <c r="V12" s="68">
        <f t="shared" ref="V12:V14" si="6">ROUND(U12*0.3,2)</f>
        <v>0</v>
      </c>
      <c r="W12" s="63"/>
      <c r="X12" s="64">
        <f t="shared" ref="X12:X14" si="7">(Q12*0.2)+(S12*0.1)+(U12*0.3)</f>
        <v>0</v>
      </c>
      <c r="Y12" s="20"/>
      <c r="Z12" s="67">
        <f t="shared" ref="Z12:Z14" si="8">ROUND(Y12*0.25,2)</f>
        <v>0</v>
      </c>
      <c r="AA12" s="7"/>
      <c r="AB12" s="68">
        <f t="shared" ref="AB12:AB14" si="9">ROUND(AA12*0.15,2)</f>
        <v>0</v>
      </c>
      <c r="AC12" s="7"/>
      <c r="AD12" s="68"/>
      <c r="AE12" s="65">
        <f t="shared" ref="AE12:AE14" si="10">Y12+AA12</f>
        <v>0</v>
      </c>
      <c r="AF12" s="64">
        <f t="shared" ref="AF12:AF14" si="11">(Y12*0.25)+(AA12*0.15)</f>
        <v>0</v>
      </c>
      <c r="AG12" s="66">
        <f t="shared" ref="AG12:AG14" si="12">X12+AF12</f>
        <v>0</v>
      </c>
      <c r="AI12" s="50"/>
      <c r="AJ12" s="107"/>
      <c r="AK12" s="25"/>
      <c r="AL12" s="25"/>
      <c r="AM12" s="25"/>
      <c r="AN12" s="25"/>
      <c r="AO12" s="75"/>
      <c r="AP12" s="75"/>
      <c r="AQ12" s="75"/>
      <c r="AR12" s="29"/>
      <c r="AS12" s="106"/>
      <c r="AT12" s="106"/>
      <c r="AU12" s="85"/>
      <c r="AV12" s="30"/>
      <c r="AW12" s="41"/>
      <c r="AX12" s="119" t="s">
        <v>344</v>
      </c>
      <c r="AY12" s="115" t="s">
        <v>75</v>
      </c>
      <c r="AZ12" s="116" t="s">
        <v>59</v>
      </c>
      <c r="BA12" s="117" t="s">
        <v>322</v>
      </c>
      <c r="BB12" s="118" t="s">
        <v>101</v>
      </c>
      <c r="BC12" s="119" t="s">
        <v>60</v>
      </c>
      <c r="BD12" s="115" t="s">
        <v>102</v>
      </c>
      <c r="BE12" s="115"/>
      <c r="BF12" s="119" t="s">
        <v>103</v>
      </c>
      <c r="BG12" s="119" t="s">
        <v>345</v>
      </c>
      <c r="BH12" s="119" t="s">
        <v>104</v>
      </c>
      <c r="BI12" s="119" t="s">
        <v>103</v>
      </c>
      <c r="BJ12" s="119" t="s">
        <v>345</v>
      </c>
      <c r="BK12" s="119" t="s">
        <v>104</v>
      </c>
      <c r="BL12" s="115" t="s">
        <v>105</v>
      </c>
      <c r="BM12" s="115" t="s">
        <v>105</v>
      </c>
      <c r="BN12" s="119"/>
      <c r="BO12" s="119" t="s">
        <v>106</v>
      </c>
      <c r="BP12" s="115" t="s">
        <v>107</v>
      </c>
      <c r="BQ12" s="119" t="s">
        <v>108</v>
      </c>
      <c r="BR12" s="119"/>
      <c r="BS12" s="119"/>
      <c r="BT12" s="115"/>
      <c r="BU12" s="119"/>
      <c r="BV12" s="119" t="s">
        <v>346</v>
      </c>
      <c r="BW12" s="119" t="s">
        <v>347</v>
      </c>
      <c r="BX12" s="119" t="s">
        <v>348</v>
      </c>
      <c r="BY12" s="119"/>
      <c r="BZ12" s="119"/>
      <c r="CA12" s="115">
        <v>0</v>
      </c>
      <c r="CB12" s="115" t="s">
        <v>325</v>
      </c>
      <c r="CC12" s="115" t="s">
        <v>349</v>
      </c>
      <c r="CD12" s="115" t="s">
        <v>350</v>
      </c>
      <c r="CE12" s="120">
        <v>190000</v>
      </c>
      <c r="CF12" s="120">
        <v>40000</v>
      </c>
      <c r="CG12" s="120"/>
      <c r="CH12" s="121"/>
      <c r="CI12" s="121"/>
      <c r="CJ12" s="120">
        <v>0</v>
      </c>
      <c r="CK12" s="119" t="s">
        <v>315</v>
      </c>
      <c r="CL12" s="121"/>
      <c r="CM12" s="122"/>
      <c r="CN12" s="123"/>
      <c r="CO12" s="121"/>
      <c r="CP12" s="121"/>
      <c r="CQ12" s="121">
        <v>0</v>
      </c>
      <c r="CR12" s="120">
        <v>0</v>
      </c>
      <c r="CS12" s="121"/>
      <c r="CT12" s="120">
        <v>0</v>
      </c>
      <c r="CU12" s="121"/>
      <c r="CV12" s="121"/>
      <c r="CW12" s="121"/>
      <c r="CX12" s="121"/>
      <c r="CY12" s="123"/>
      <c r="CZ12" s="124"/>
      <c r="DA12" s="124"/>
      <c r="DB12" s="125">
        <v>0</v>
      </c>
      <c r="DC12" s="125">
        <v>0</v>
      </c>
      <c r="DD12" s="125">
        <v>0</v>
      </c>
      <c r="DE12" s="126" t="s">
        <v>322</v>
      </c>
      <c r="DF12" s="114" t="s">
        <v>322</v>
      </c>
    </row>
    <row r="13" spans="1:111" s="22" customFormat="1" ht="56.25" x14ac:dyDescent="0.2">
      <c r="A13" s="103"/>
      <c r="B13" s="102"/>
      <c r="C13" s="112" t="s">
        <v>101</v>
      </c>
      <c r="D13" s="113" t="s">
        <v>606</v>
      </c>
      <c r="E13" s="113" t="s">
        <v>283</v>
      </c>
      <c r="F13" s="113" t="s">
        <v>352</v>
      </c>
      <c r="G13" s="148" t="s">
        <v>553</v>
      </c>
      <c r="H13" s="28"/>
      <c r="I13" s="128">
        <v>35000</v>
      </c>
      <c r="J13" s="134">
        <f t="shared" si="0"/>
        <v>71.430000000000007</v>
      </c>
      <c r="K13" s="128"/>
      <c r="L13" s="138">
        <f t="shared" si="1"/>
        <v>0</v>
      </c>
      <c r="M13" s="57" t="str">
        <f t="shared" si="2"/>
        <v/>
      </c>
      <c r="N13" s="142">
        <v>25000</v>
      </c>
      <c r="O13" s="138">
        <f t="shared" si="3"/>
        <v>71.430000000000007</v>
      </c>
      <c r="P13" s="31"/>
      <c r="Q13" s="129"/>
      <c r="R13" s="67">
        <f t="shared" si="4"/>
        <v>0</v>
      </c>
      <c r="S13" s="6"/>
      <c r="T13" s="68">
        <f t="shared" si="5"/>
        <v>0</v>
      </c>
      <c r="U13" s="130"/>
      <c r="V13" s="68">
        <f t="shared" si="6"/>
        <v>0</v>
      </c>
      <c r="W13" s="63"/>
      <c r="X13" s="64">
        <f t="shared" si="7"/>
        <v>0</v>
      </c>
      <c r="Y13" s="20"/>
      <c r="Z13" s="67">
        <f t="shared" si="8"/>
        <v>0</v>
      </c>
      <c r="AA13" s="7"/>
      <c r="AB13" s="68">
        <f t="shared" si="9"/>
        <v>0</v>
      </c>
      <c r="AC13" s="7"/>
      <c r="AD13" s="68"/>
      <c r="AE13" s="65">
        <f t="shared" si="10"/>
        <v>0</v>
      </c>
      <c r="AF13" s="64">
        <f t="shared" si="11"/>
        <v>0</v>
      </c>
      <c r="AG13" s="66">
        <f t="shared" si="12"/>
        <v>0</v>
      </c>
      <c r="AI13" s="50"/>
      <c r="AJ13" s="107"/>
      <c r="AK13" s="25"/>
      <c r="AL13" s="25"/>
      <c r="AM13" s="25"/>
      <c r="AN13" s="25"/>
      <c r="AO13" s="75"/>
      <c r="AP13" s="75"/>
      <c r="AQ13" s="75"/>
      <c r="AR13" s="29"/>
      <c r="AS13" s="106"/>
      <c r="AT13" s="106"/>
      <c r="AU13" s="85"/>
      <c r="AV13" s="30"/>
      <c r="AW13" s="41"/>
      <c r="AX13" s="119" t="s">
        <v>351</v>
      </c>
      <c r="AY13" s="115" t="s">
        <v>85</v>
      </c>
      <c r="AZ13" s="116" t="s">
        <v>59</v>
      </c>
      <c r="BA13" s="117" t="s">
        <v>322</v>
      </c>
      <c r="BB13" s="118" t="s">
        <v>101</v>
      </c>
      <c r="BC13" s="119" t="s">
        <v>60</v>
      </c>
      <c r="BD13" s="115" t="s">
        <v>102</v>
      </c>
      <c r="BE13" s="115"/>
      <c r="BF13" s="119" t="s">
        <v>103</v>
      </c>
      <c r="BG13" s="119" t="s">
        <v>345</v>
      </c>
      <c r="BH13" s="119" t="s">
        <v>104</v>
      </c>
      <c r="BI13" s="119" t="s">
        <v>103</v>
      </c>
      <c r="BJ13" s="119" t="s">
        <v>345</v>
      </c>
      <c r="BK13" s="119" t="s">
        <v>104</v>
      </c>
      <c r="BL13" s="115" t="s">
        <v>105</v>
      </c>
      <c r="BM13" s="115" t="s">
        <v>105</v>
      </c>
      <c r="BN13" s="119"/>
      <c r="BO13" s="119" t="s">
        <v>106</v>
      </c>
      <c r="BP13" s="115" t="s">
        <v>107</v>
      </c>
      <c r="BQ13" s="119" t="s">
        <v>108</v>
      </c>
      <c r="BR13" s="119"/>
      <c r="BS13" s="119"/>
      <c r="BT13" s="115"/>
      <c r="BU13" s="119"/>
      <c r="BV13" s="119" t="s">
        <v>233</v>
      </c>
      <c r="BW13" s="119" t="s">
        <v>352</v>
      </c>
      <c r="BX13" s="119" t="s">
        <v>353</v>
      </c>
      <c r="BY13" s="119"/>
      <c r="BZ13" s="119"/>
      <c r="CA13" s="115">
        <v>0</v>
      </c>
      <c r="CB13" s="115" t="s">
        <v>325</v>
      </c>
      <c r="CC13" s="115" t="s">
        <v>349</v>
      </c>
      <c r="CD13" s="115" t="s">
        <v>350</v>
      </c>
      <c r="CE13" s="120">
        <v>35000</v>
      </c>
      <c r="CF13" s="120">
        <v>10000</v>
      </c>
      <c r="CG13" s="120"/>
      <c r="CH13" s="121"/>
      <c r="CI13" s="121"/>
      <c r="CJ13" s="120">
        <v>0</v>
      </c>
      <c r="CK13" s="119" t="s">
        <v>315</v>
      </c>
      <c r="CL13" s="121"/>
      <c r="CM13" s="122"/>
      <c r="CN13" s="123"/>
      <c r="CO13" s="121"/>
      <c r="CP13" s="121"/>
      <c r="CQ13" s="121">
        <v>0</v>
      </c>
      <c r="CR13" s="120">
        <v>0</v>
      </c>
      <c r="CS13" s="121"/>
      <c r="CT13" s="120">
        <v>0</v>
      </c>
      <c r="CU13" s="121"/>
      <c r="CV13" s="121"/>
      <c r="CW13" s="121"/>
      <c r="CX13" s="121"/>
      <c r="CY13" s="123"/>
      <c r="CZ13" s="124"/>
      <c r="DA13" s="124"/>
      <c r="DB13" s="125">
        <v>0</v>
      </c>
      <c r="DC13" s="125">
        <v>0</v>
      </c>
      <c r="DD13" s="125">
        <v>0</v>
      </c>
      <c r="DE13" s="126" t="s">
        <v>322</v>
      </c>
      <c r="DF13" s="114" t="s">
        <v>322</v>
      </c>
    </row>
    <row r="14" spans="1:111" s="22" customFormat="1" ht="67.5" x14ac:dyDescent="0.2">
      <c r="A14" s="103"/>
      <c r="B14" s="102"/>
      <c r="C14" s="112" t="s">
        <v>101</v>
      </c>
      <c r="D14" s="113" t="s">
        <v>345</v>
      </c>
      <c r="E14" s="113" t="s">
        <v>283</v>
      </c>
      <c r="F14" s="113" t="s">
        <v>356</v>
      </c>
      <c r="G14" s="148" t="s">
        <v>553</v>
      </c>
      <c r="H14" s="28"/>
      <c r="I14" s="128">
        <v>35000</v>
      </c>
      <c r="J14" s="134">
        <f t="shared" si="0"/>
        <v>71.430000000000007</v>
      </c>
      <c r="K14" s="128"/>
      <c r="L14" s="138">
        <f t="shared" si="1"/>
        <v>0</v>
      </c>
      <c r="M14" s="57" t="str">
        <f t="shared" si="2"/>
        <v/>
      </c>
      <c r="N14" s="142">
        <v>25000</v>
      </c>
      <c r="O14" s="138">
        <f t="shared" si="3"/>
        <v>71.430000000000007</v>
      </c>
      <c r="P14" s="31"/>
      <c r="Q14" s="129"/>
      <c r="R14" s="67">
        <f t="shared" si="4"/>
        <v>0</v>
      </c>
      <c r="S14" s="6"/>
      <c r="T14" s="68">
        <f t="shared" si="5"/>
        <v>0</v>
      </c>
      <c r="U14" s="130"/>
      <c r="V14" s="68">
        <f t="shared" si="6"/>
        <v>0</v>
      </c>
      <c r="W14" s="63"/>
      <c r="X14" s="64">
        <f t="shared" si="7"/>
        <v>0</v>
      </c>
      <c r="Y14" s="20"/>
      <c r="Z14" s="67">
        <f t="shared" si="8"/>
        <v>0</v>
      </c>
      <c r="AA14" s="7"/>
      <c r="AB14" s="68">
        <f t="shared" si="9"/>
        <v>0</v>
      </c>
      <c r="AC14" s="7"/>
      <c r="AD14" s="68"/>
      <c r="AE14" s="65">
        <f t="shared" si="10"/>
        <v>0</v>
      </c>
      <c r="AF14" s="64">
        <f t="shared" si="11"/>
        <v>0</v>
      </c>
      <c r="AG14" s="66">
        <f t="shared" si="12"/>
        <v>0</v>
      </c>
      <c r="AI14" s="50"/>
      <c r="AJ14" s="107"/>
      <c r="AK14" s="25"/>
      <c r="AL14" s="25"/>
      <c r="AM14" s="25"/>
      <c r="AN14" s="25"/>
      <c r="AO14" s="75"/>
      <c r="AP14" s="75"/>
      <c r="AQ14" s="75"/>
      <c r="AR14" s="29"/>
      <c r="AS14" s="106"/>
      <c r="AT14" s="106"/>
      <c r="AU14" s="85"/>
      <c r="AV14" s="30"/>
      <c r="AW14" s="41"/>
      <c r="AX14" s="119" t="s">
        <v>354</v>
      </c>
      <c r="AY14" s="115" t="s">
        <v>86</v>
      </c>
      <c r="AZ14" s="116" t="s">
        <v>59</v>
      </c>
      <c r="BA14" s="117" t="s">
        <v>322</v>
      </c>
      <c r="BB14" s="118" t="s">
        <v>101</v>
      </c>
      <c r="BC14" s="119" t="s">
        <v>60</v>
      </c>
      <c r="BD14" s="115" t="s">
        <v>102</v>
      </c>
      <c r="BE14" s="115"/>
      <c r="BF14" s="119" t="s">
        <v>103</v>
      </c>
      <c r="BG14" s="119" t="s">
        <v>345</v>
      </c>
      <c r="BH14" s="119" t="s">
        <v>104</v>
      </c>
      <c r="BI14" s="119" t="s">
        <v>103</v>
      </c>
      <c r="BJ14" s="119" t="s">
        <v>345</v>
      </c>
      <c r="BK14" s="119" t="s">
        <v>104</v>
      </c>
      <c r="BL14" s="115" t="s">
        <v>105</v>
      </c>
      <c r="BM14" s="115" t="s">
        <v>105</v>
      </c>
      <c r="BN14" s="119"/>
      <c r="BO14" s="119" t="s">
        <v>106</v>
      </c>
      <c r="BP14" s="115" t="s">
        <v>107</v>
      </c>
      <c r="BQ14" s="119" t="s">
        <v>108</v>
      </c>
      <c r="BR14" s="119"/>
      <c r="BS14" s="119"/>
      <c r="BT14" s="115"/>
      <c r="BU14" s="119"/>
      <c r="BV14" s="119" t="s">
        <v>355</v>
      </c>
      <c r="BW14" s="119" t="s">
        <v>356</v>
      </c>
      <c r="BX14" s="119" t="s">
        <v>357</v>
      </c>
      <c r="BY14" s="119"/>
      <c r="BZ14" s="119"/>
      <c r="CA14" s="115">
        <v>0</v>
      </c>
      <c r="CB14" s="115" t="s">
        <v>325</v>
      </c>
      <c r="CC14" s="115" t="s">
        <v>358</v>
      </c>
      <c r="CD14" s="115" t="s">
        <v>359</v>
      </c>
      <c r="CE14" s="120">
        <v>35000</v>
      </c>
      <c r="CF14" s="120">
        <v>10000</v>
      </c>
      <c r="CG14" s="120"/>
      <c r="CH14" s="121"/>
      <c r="CI14" s="121"/>
      <c r="CJ14" s="120">
        <v>0</v>
      </c>
      <c r="CK14" s="119" t="s">
        <v>315</v>
      </c>
      <c r="CL14" s="121"/>
      <c r="CM14" s="122"/>
      <c r="CN14" s="123"/>
      <c r="CO14" s="121"/>
      <c r="CP14" s="121"/>
      <c r="CQ14" s="121">
        <v>0</v>
      </c>
      <c r="CR14" s="120">
        <v>0</v>
      </c>
      <c r="CS14" s="121"/>
      <c r="CT14" s="120">
        <v>0</v>
      </c>
      <c r="CU14" s="121"/>
      <c r="CV14" s="121"/>
      <c r="CW14" s="121"/>
      <c r="CX14" s="121"/>
      <c r="CY14" s="123"/>
      <c r="CZ14" s="124"/>
      <c r="DA14" s="124"/>
      <c r="DB14" s="125">
        <v>0</v>
      </c>
      <c r="DC14" s="125">
        <v>0</v>
      </c>
      <c r="DD14" s="125">
        <v>0</v>
      </c>
      <c r="DE14" s="126" t="s">
        <v>322</v>
      </c>
      <c r="DF14" s="114" t="s">
        <v>322</v>
      </c>
    </row>
    <row r="15" spans="1:111" s="22" customFormat="1" ht="56.1" customHeight="1" x14ac:dyDescent="0.2">
      <c r="A15" s="103"/>
      <c r="B15" s="102"/>
      <c r="C15" s="112" t="s">
        <v>278</v>
      </c>
      <c r="D15" s="113" t="s">
        <v>283</v>
      </c>
      <c r="E15" s="113" t="s">
        <v>395</v>
      </c>
      <c r="F15" s="113" t="s">
        <v>224</v>
      </c>
      <c r="G15" s="148" t="s">
        <v>563</v>
      </c>
      <c r="H15" s="28"/>
      <c r="I15" s="128">
        <v>125000</v>
      </c>
      <c r="J15" s="134">
        <v>72</v>
      </c>
      <c r="K15" s="128"/>
      <c r="L15" s="138">
        <v>0</v>
      </c>
      <c r="M15" s="57" t="s">
        <v>671</v>
      </c>
      <c r="N15" s="142">
        <v>90000</v>
      </c>
      <c r="O15" s="138">
        <v>72</v>
      </c>
      <c r="P15" s="31"/>
      <c r="Q15" s="129"/>
      <c r="R15" s="67">
        <v>0</v>
      </c>
      <c r="S15" s="6"/>
      <c r="T15" s="68">
        <v>0</v>
      </c>
      <c r="U15" s="130"/>
      <c r="V15" s="68">
        <v>0</v>
      </c>
      <c r="W15" s="63"/>
      <c r="X15" s="64">
        <v>0</v>
      </c>
      <c r="Y15" s="20"/>
      <c r="Z15" s="67">
        <v>0</v>
      </c>
      <c r="AA15" s="7"/>
      <c r="AB15" s="68">
        <v>0</v>
      </c>
      <c r="AC15" s="7"/>
      <c r="AD15" s="68"/>
      <c r="AE15" s="65">
        <v>0</v>
      </c>
      <c r="AF15" s="64">
        <v>0</v>
      </c>
      <c r="AG15" s="66">
        <v>0</v>
      </c>
      <c r="AI15" s="50"/>
      <c r="AJ15" s="107"/>
      <c r="AK15" s="25"/>
      <c r="AL15" s="25"/>
      <c r="AM15" s="25"/>
      <c r="AN15" s="25"/>
      <c r="AO15" s="75"/>
      <c r="AP15" s="75"/>
      <c r="AQ15" s="75"/>
      <c r="AR15" s="29"/>
      <c r="AS15" s="106"/>
      <c r="AT15" s="106"/>
      <c r="AU15" s="85"/>
      <c r="AV15" s="30"/>
      <c r="AW15" s="41"/>
      <c r="AX15" s="119" t="s">
        <v>391</v>
      </c>
      <c r="AY15" s="115" t="s">
        <v>118</v>
      </c>
      <c r="AZ15" s="116" t="s">
        <v>59</v>
      </c>
      <c r="BA15" s="117" t="s">
        <v>392</v>
      </c>
      <c r="BB15" s="118" t="s">
        <v>278</v>
      </c>
      <c r="BC15" s="119" t="s">
        <v>60</v>
      </c>
      <c r="BD15" s="115" t="s">
        <v>163</v>
      </c>
      <c r="BE15" s="115"/>
      <c r="BF15" s="119" t="s">
        <v>393</v>
      </c>
      <c r="BG15" s="119" t="s">
        <v>164</v>
      </c>
      <c r="BH15" s="119" t="s">
        <v>165</v>
      </c>
      <c r="BI15" s="119" t="s">
        <v>393</v>
      </c>
      <c r="BJ15" s="119" t="s">
        <v>164</v>
      </c>
      <c r="BK15" s="119" t="s">
        <v>165</v>
      </c>
      <c r="BL15" s="115" t="s">
        <v>166</v>
      </c>
      <c r="BM15" s="115" t="s">
        <v>166</v>
      </c>
      <c r="BN15" s="119"/>
      <c r="BO15" s="119" t="s">
        <v>167</v>
      </c>
      <c r="BP15" s="115" t="s">
        <v>168</v>
      </c>
      <c r="BQ15" s="119" t="s">
        <v>394</v>
      </c>
      <c r="BR15" s="119"/>
      <c r="BS15" s="119"/>
      <c r="BT15" s="115"/>
      <c r="BU15" s="119"/>
      <c r="BV15" s="119" t="s">
        <v>395</v>
      </c>
      <c r="BW15" s="119" t="s">
        <v>224</v>
      </c>
      <c r="BX15" s="119" t="s">
        <v>396</v>
      </c>
      <c r="BY15" s="119"/>
      <c r="BZ15" s="119"/>
      <c r="CA15" s="115">
        <v>0</v>
      </c>
      <c r="CB15" s="115" t="s">
        <v>376</v>
      </c>
      <c r="CC15" s="115" t="s">
        <v>377</v>
      </c>
      <c r="CD15" s="115" t="s">
        <v>378</v>
      </c>
      <c r="CE15" s="120">
        <v>125000</v>
      </c>
      <c r="CF15" s="120">
        <v>35000</v>
      </c>
      <c r="CG15" s="120"/>
      <c r="CH15" s="121"/>
      <c r="CI15" s="121"/>
      <c r="CJ15" s="120">
        <v>0</v>
      </c>
      <c r="CK15" s="119" t="s">
        <v>315</v>
      </c>
      <c r="CL15" s="121"/>
      <c r="CM15" s="122"/>
      <c r="CN15" s="123"/>
      <c r="CO15" s="121"/>
      <c r="CP15" s="121"/>
      <c r="CQ15" s="121">
        <v>0</v>
      </c>
      <c r="CR15" s="120">
        <v>0</v>
      </c>
      <c r="CS15" s="121"/>
      <c r="CT15" s="120">
        <v>0</v>
      </c>
      <c r="CU15" s="121"/>
      <c r="CV15" s="121"/>
      <c r="CW15" s="121"/>
      <c r="CX15" s="121"/>
      <c r="CY15" s="123"/>
      <c r="CZ15" s="124"/>
      <c r="DA15" s="124"/>
      <c r="DB15" s="125">
        <v>0</v>
      </c>
      <c r="DC15" s="125">
        <v>0</v>
      </c>
      <c r="DD15" s="125">
        <v>0</v>
      </c>
      <c r="DE15" s="126" t="s">
        <v>392</v>
      </c>
      <c r="DF15" s="114" t="s">
        <v>392</v>
      </c>
    </row>
    <row r="16" spans="1:111" s="22" customFormat="1" ht="90" x14ac:dyDescent="0.2">
      <c r="A16" s="103"/>
      <c r="B16" s="102"/>
      <c r="C16" s="112" t="s">
        <v>508</v>
      </c>
      <c r="D16" s="113" t="s">
        <v>283</v>
      </c>
      <c r="E16" s="113" t="s">
        <v>517</v>
      </c>
      <c r="F16" s="113" t="s">
        <v>518</v>
      </c>
      <c r="G16" s="148" t="s">
        <v>554</v>
      </c>
      <c r="H16" s="28"/>
      <c r="I16" s="128">
        <v>57000</v>
      </c>
      <c r="J16" s="134">
        <v>72.37</v>
      </c>
      <c r="K16" s="128"/>
      <c r="L16" s="138">
        <v>0</v>
      </c>
      <c r="M16" s="57" t="s">
        <v>671</v>
      </c>
      <c r="N16" s="142">
        <v>41250</v>
      </c>
      <c r="O16" s="138">
        <v>72.37</v>
      </c>
      <c r="P16" s="31"/>
      <c r="Q16" s="129"/>
      <c r="R16" s="67">
        <v>0</v>
      </c>
      <c r="S16" s="6"/>
      <c r="T16" s="68">
        <v>0</v>
      </c>
      <c r="U16" s="130"/>
      <c r="V16" s="68">
        <v>0</v>
      </c>
      <c r="W16" s="63"/>
      <c r="X16" s="64">
        <v>0</v>
      </c>
      <c r="Y16" s="20"/>
      <c r="Z16" s="67">
        <v>0</v>
      </c>
      <c r="AA16" s="7"/>
      <c r="AB16" s="68">
        <v>0</v>
      </c>
      <c r="AC16" s="7"/>
      <c r="AD16" s="68"/>
      <c r="AE16" s="65">
        <v>0</v>
      </c>
      <c r="AF16" s="64">
        <v>0</v>
      </c>
      <c r="AG16" s="66">
        <v>0</v>
      </c>
      <c r="AI16" s="50"/>
      <c r="AJ16" s="107"/>
      <c r="AK16" s="25"/>
      <c r="AL16" s="25"/>
      <c r="AM16" s="25"/>
      <c r="AN16" s="25"/>
      <c r="AO16" s="75"/>
      <c r="AP16" s="75"/>
      <c r="AQ16" s="75"/>
      <c r="AR16" s="29"/>
      <c r="AS16" s="106"/>
      <c r="AT16" s="106"/>
      <c r="AU16" s="85"/>
      <c r="AV16" s="30"/>
      <c r="AW16" s="41"/>
      <c r="AX16" s="119" t="s">
        <v>507</v>
      </c>
      <c r="AY16" s="115" t="s">
        <v>203</v>
      </c>
      <c r="AZ16" s="116" t="s">
        <v>59</v>
      </c>
      <c r="BA16" s="117" t="s">
        <v>505</v>
      </c>
      <c r="BB16" s="118" t="s">
        <v>508</v>
      </c>
      <c r="BC16" s="119" t="s">
        <v>60</v>
      </c>
      <c r="BD16" s="115" t="s">
        <v>509</v>
      </c>
      <c r="BE16" s="115"/>
      <c r="BF16" s="119" t="s">
        <v>510</v>
      </c>
      <c r="BG16" s="119" t="s">
        <v>511</v>
      </c>
      <c r="BH16" s="119" t="s">
        <v>512</v>
      </c>
      <c r="BI16" s="119" t="s">
        <v>510</v>
      </c>
      <c r="BJ16" s="119" t="s">
        <v>511</v>
      </c>
      <c r="BK16" s="119" t="s">
        <v>512</v>
      </c>
      <c r="BL16" s="115" t="s">
        <v>513</v>
      </c>
      <c r="BM16" s="115" t="s">
        <v>513</v>
      </c>
      <c r="BN16" s="119"/>
      <c r="BO16" s="119" t="s">
        <v>514</v>
      </c>
      <c r="BP16" s="115" t="s">
        <v>515</v>
      </c>
      <c r="BQ16" s="119" t="s">
        <v>516</v>
      </c>
      <c r="BR16" s="119"/>
      <c r="BS16" s="119"/>
      <c r="BT16" s="115"/>
      <c r="BU16" s="119"/>
      <c r="BV16" s="119" t="s">
        <v>517</v>
      </c>
      <c r="BW16" s="119" t="s">
        <v>518</v>
      </c>
      <c r="BX16" s="119" t="s">
        <v>519</v>
      </c>
      <c r="BY16" s="119"/>
      <c r="BZ16" s="119"/>
      <c r="CA16" s="115">
        <v>0</v>
      </c>
      <c r="CB16" s="115" t="s">
        <v>376</v>
      </c>
      <c r="CC16" s="115" t="s">
        <v>520</v>
      </c>
      <c r="CD16" s="115" t="s">
        <v>521</v>
      </c>
      <c r="CE16" s="120">
        <v>57000</v>
      </c>
      <c r="CF16" s="120">
        <v>15750</v>
      </c>
      <c r="CG16" s="120"/>
      <c r="CH16" s="121"/>
      <c r="CI16" s="121"/>
      <c r="CJ16" s="120">
        <v>0</v>
      </c>
      <c r="CK16" s="119" t="s">
        <v>315</v>
      </c>
      <c r="CL16" s="121"/>
      <c r="CM16" s="122"/>
      <c r="CN16" s="123"/>
      <c r="CO16" s="121"/>
      <c r="CP16" s="121"/>
      <c r="CQ16" s="121">
        <v>0</v>
      </c>
      <c r="CR16" s="120">
        <v>0</v>
      </c>
      <c r="CS16" s="121"/>
      <c r="CT16" s="120">
        <v>0</v>
      </c>
      <c r="CU16" s="121"/>
      <c r="CV16" s="121"/>
      <c r="CW16" s="121"/>
      <c r="CX16" s="121"/>
      <c r="CY16" s="123"/>
      <c r="CZ16" s="124"/>
      <c r="DA16" s="124"/>
      <c r="DB16" s="125">
        <v>0</v>
      </c>
      <c r="DC16" s="125">
        <v>0</v>
      </c>
      <c r="DD16" s="125">
        <v>0</v>
      </c>
      <c r="DE16" s="126" t="s">
        <v>505</v>
      </c>
      <c r="DF16" s="114" t="s">
        <v>505</v>
      </c>
    </row>
    <row r="17" spans="1:111" s="22" customFormat="1" ht="78.75" x14ac:dyDescent="0.2">
      <c r="A17" s="103"/>
      <c r="B17" s="102"/>
      <c r="C17" s="112" t="s">
        <v>508</v>
      </c>
      <c r="D17" s="113" t="s">
        <v>283</v>
      </c>
      <c r="E17" s="113" t="s">
        <v>523</v>
      </c>
      <c r="F17" s="113" t="s">
        <v>524</v>
      </c>
      <c r="G17" s="148"/>
      <c r="H17" s="28"/>
      <c r="I17" s="128">
        <v>62300</v>
      </c>
      <c r="J17" s="134">
        <v>0</v>
      </c>
      <c r="K17" s="128"/>
      <c r="L17" s="138">
        <v>0</v>
      </c>
      <c r="M17" s="57" t="s">
        <v>671</v>
      </c>
      <c r="N17" s="142"/>
      <c r="O17" s="138">
        <v>0</v>
      </c>
      <c r="P17" s="31"/>
      <c r="Q17" s="129"/>
      <c r="R17" s="67">
        <v>0</v>
      </c>
      <c r="S17" s="6"/>
      <c r="T17" s="68">
        <v>0</v>
      </c>
      <c r="U17" s="130"/>
      <c r="V17" s="68">
        <v>0</v>
      </c>
      <c r="W17" s="63"/>
      <c r="X17" s="64">
        <v>0</v>
      </c>
      <c r="Y17" s="20"/>
      <c r="Z17" s="67">
        <v>0</v>
      </c>
      <c r="AA17" s="7"/>
      <c r="AB17" s="68">
        <v>0</v>
      </c>
      <c r="AC17" s="7"/>
      <c r="AD17" s="68"/>
      <c r="AE17" s="65">
        <v>0</v>
      </c>
      <c r="AF17" s="64">
        <v>0</v>
      </c>
      <c r="AG17" s="66">
        <v>0</v>
      </c>
      <c r="AI17" s="50"/>
      <c r="AJ17" s="107"/>
      <c r="AK17" s="25"/>
      <c r="AL17" s="25"/>
      <c r="AM17" s="25"/>
      <c r="AN17" s="25"/>
      <c r="AO17" s="75"/>
      <c r="AP17" s="75"/>
      <c r="AQ17" s="75"/>
      <c r="AR17" s="29"/>
      <c r="AS17" s="106"/>
      <c r="AT17" s="106"/>
      <c r="AU17" s="85"/>
      <c r="AV17" s="30"/>
      <c r="AW17" s="41"/>
      <c r="AX17" s="119" t="s">
        <v>522</v>
      </c>
      <c r="AY17" s="115" t="s">
        <v>206</v>
      </c>
      <c r="AZ17" s="116" t="s">
        <v>59</v>
      </c>
      <c r="BA17" s="117" t="s">
        <v>505</v>
      </c>
      <c r="BB17" s="118" t="s">
        <v>508</v>
      </c>
      <c r="BC17" s="119" t="s">
        <v>60</v>
      </c>
      <c r="BD17" s="115" t="s">
        <v>509</v>
      </c>
      <c r="BE17" s="115"/>
      <c r="BF17" s="119" t="s">
        <v>510</v>
      </c>
      <c r="BG17" s="119" t="s">
        <v>511</v>
      </c>
      <c r="BH17" s="119" t="s">
        <v>512</v>
      </c>
      <c r="BI17" s="119" t="s">
        <v>510</v>
      </c>
      <c r="BJ17" s="119" t="s">
        <v>511</v>
      </c>
      <c r="BK17" s="119" t="s">
        <v>512</v>
      </c>
      <c r="BL17" s="115" t="s">
        <v>513</v>
      </c>
      <c r="BM17" s="115" t="s">
        <v>513</v>
      </c>
      <c r="BN17" s="119"/>
      <c r="BO17" s="119" t="s">
        <v>514</v>
      </c>
      <c r="BP17" s="115" t="s">
        <v>515</v>
      </c>
      <c r="BQ17" s="119" t="s">
        <v>516</v>
      </c>
      <c r="BR17" s="119"/>
      <c r="BS17" s="119"/>
      <c r="BT17" s="115"/>
      <c r="BU17" s="119"/>
      <c r="BV17" s="119" t="s">
        <v>523</v>
      </c>
      <c r="BW17" s="119" t="s">
        <v>524</v>
      </c>
      <c r="BX17" s="119" t="s">
        <v>525</v>
      </c>
      <c r="BY17" s="119"/>
      <c r="BZ17" s="119"/>
      <c r="CA17" s="115">
        <v>0</v>
      </c>
      <c r="CB17" s="115" t="s">
        <v>376</v>
      </c>
      <c r="CC17" s="115" t="s">
        <v>402</v>
      </c>
      <c r="CD17" s="115" t="s">
        <v>384</v>
      </c>
      <c r="CE17" s="120">
        <v>62300</v>
      </c>
      <c r="CF17" s="120">
        <v>18300</v>
      </c>
      <c r="CG17" s="120"/>
      <c r="CH17" s="121"/>
      <c r="CI17" s="121"/>
      <c r="CJ17" s="120">
        <v>0</v>
      </c>
      <c r="CK17" s="119" t="s">
        <v>315</v>
      </c>
      <c r="CL17" s="121"/>
      <c r="CM17" s="122"/>
      <c r="CN17" s="123"/>
      <c r="CO17" s="121"/>
      <c r="CP17" s="121"/>
      <c r="CQ17" s="121">
        <v>0</v>
      </c>
      <c r="CR17" s="120">
        <v>0</v>
      </c>
      <c r="CS17" s="121"/>
      <c r="CT17" s="120">
        <v>0</v>
      </c>
      <c r="CU17" s="121"/>
      <c r="CV17" s="121"/>
      <c r="CW17" s="121"/>
      <c r="CX17" s="121"/>
      <c r="CY17" s="123"/>
      <c r="CZ17" s="124"/>
      <c r="DA17" s="124"/>
      <c r="DB17" s="125">
        <v>0</v>
      </c>
      <c r="DC17" s="125">
        <v>0</v>
      </c>
      <c r="DD17" s="125">
        <v>0</v>
      </c>
      <c r="DE17" s="126" t="s">
        <v>505</v>
      </c>
      <c r="DF17" s="114" t="s">
        <v>505</v>
      </c>
    </row>
    <row r="18" spans="1:111" s="22" customFormat="1" ht="45" x14ac:dyDescent="0.2">
      <c r="A18" s="103"/>
      <c r="B18" s="102"/>
      <c r="C18" s="112" t="s">
        <v>282</v>
      </c>
      <c r="D18" s="113" t="s">
        <v>283</v>
      </c>
      <c r="E18" s="113" t="s">
        <v>411</v>
      </c>
      <c r="F18" s="113" t="s">
        <v>227</v>
      </c>
      <c r="G18" s="148"/>
      <c r="H18" s="28"/>
      <c r="I18" s="128">
        <v>20000</v>
      </c>
      <c r="J18" s="134">
        <v>0</v>
      </c>
      <c r="K18" s="128"/>
      <c r="L18" s="138">
        <v>0</v>
      </c>
      <c r="M18" s="57" t="s">
        <v>671</v>
      </c>
      <c r="N18" s="143"/>
      <c r="O18" s="138">
        <v>0</v>
      </c>
      <c r="P18" s="108"/>
      <c r="Q18" s="144"/>
      <c r="R18" s="67">
        <v>0</v>
      </c>
      <c r="S18" s="110"/>
      <c r="T18" s="68">
        <v>0</v>
      </c>
      <c r="U18" s="146"/>
      <c r="V18" s="68">
        <v>0</v>
      </c>
      <c r="W18" s="63"/>
      <c r="X18" s="64">
        <v>0</v>
      </c>
      <c r="Y18" s="109"/>
      <c r="Z18" s="67">
        <v>0</v>
      </c>
      <c r="AA18" s="111"/>
      <c r="AB18" s="68">
        <v>0</v>
      </c>
      <c r="AC18" s="7"/>
      <c r="AD18" s="68"/>
      <c r="AE18" s="65">
        <v>0</v>
      </c>
      <c r="AF18" s="64">
        <v>0</v>
      </c>
      <c r="AG18" s="66">
        <v>0</v>
      </c>
      <c r="AI18" s="50"/>
      <c r="AJ18" s="107"/>
      <c r="AK18" s="25"/>
      <c r="AL18" s="25"/>
      <c r="AM18" s="25"/>
      <c r="AN18" s="25"/>
      <c r="AO18" s="75"/>
      <c r="AP18" s="75"/>
      <c r="AQ18" s="75"/>
      <c r="AR18" s="29"/>
      <c r="AS18" s="106"/>
      <c r="AT18" s="106"/>
      <c r="AU18" s="85"/>
      <c r="AV18" s="30"/>
      <c r="AW18" s="41"/>
      <c r="AX18" s="119" t="s">
        <v>410</v>
      </c>
      <c r="AY18" s="115" t="s">
        <v>127</v>
      </c>
      <c r="AZ18" s="116" t="s">
        <v>59</v>
      </c>
      <c r="BA18" s="117" t="s">
        <v>404</v>
      </c>
      <c r="BB18" s="118" t="s">
        <v>282</v>
      </c>
      <c r="BC18" s="119" t="s">
        <v>60</v>
      </c>
      <c r="BD18" s="115" t="s">
        <v>67</v>
      </c>
      <c r="BE18" s="115"/>
      <c r="BF18" s="119" t="s">
        <v>68</v>
      </c>
      <c r="BG18" s="119" t="s">
        <v>69</v>
      </c>
      <c r="BH18" s="119" t="s">
        <v>70</v>
      </c>
      <c r="BI18" s="119" t="s">
        <v>68</v>
      </c>
      <c r="BJ18" s="119" t="s">
        <v>69</v>
      </c>
      <c r="BK18" s="119" t="s">
        <v>70</v>
      </c>
      <c r="BL18" s="115" t="s">
        <v>71</v>
      </c>
      <c r="BM18" s="115" t="s">
        <v>71</v>
      </c>
      <c r="BN18" s="119"/>
      <c r="BO18" s="119" t="s">
        <v>72</v>
      </c>
      <c r="BP18" s="115" t="s">
        <v>73</v>
      </c>
      <c r="BQ18" s="119" t="s">
        <v>74</v>
      </c>
      <c r="BR18" s="119"/>
      <c r="BS18" s="119"/>
      <c r="BT18" s="115"/>
      <c r="BU18" s="119"/>
      <c r="BV18" s="119" t="s">
        <v>411</v>
      </c>
      <c r="BW18" s="119" t="s">
        <v>227</v>
      </c>
      <c r="BX18" s="119" t="s">
        <v>412</v>
      </c>
      <c r="BY18" s="119"/>
      <c r="BZ18" s="119"/>
      <c r="CA18" s="115">
        <v>0</v>
      </c>
      <c r="CB18" s="115" t="s">
        <v>376</v>
      </c>
      <c r="CC18" s="115" t="s">
        <v>388</v>
      </c>
      <c r="CD18" s="115" t="s">
        <v>335</v>
      </c>
      <c r="CE18" s="120">
        <v>20000</v>
      </c>
      <c r="CF18" s="120">
        <v>7500</v>
      </c>
      <c r="CG18" s="120"/>
      <c r="CH18" s="121"/>
      <c r="CI18" s="121"/>
      <c r="CJ18" s="120">
        <v>0</v>
      </c>
      <c r="CK18" s="119" t="s">
        <v>315</v>
      </c>
      <c r="CL18" s="121"/>
      <c r="CM18" s="122"/>
      <c r="CN18" s="123"/>
      <c r="CO18" s="121"/>
      <c r="CP18" s="121"/>
      <c r="CQ18" s="121">
        <v>0</v>
      </c>
      <c r="CR18" s="120">
        <v>0</v>
      </c>
      <c r="CS18" s="121"/>
      <c r="CT18" s="120">
        <v>0</v>
      </c>
      <c r="CU18" s="121"/>
      <c r="CV18" s="121"/>
      <c r="CW18" s="121"/>
      <c r="CX18" s="121"/>
      <c r="CY18" s="123"/>
      <c r="CZ18" s="124"/>
      <c r="DA18" s="124"/>
      <c r="DB18" s="125">
        <v>0</v>
      </c>
      <c r="DC18" s="125">
        <v>0</v>
      </c>
      <c r="DD18" s="125">
        <v>0</v>
      </c>
      <c r="DE18" s="126" t="s">
        <v>404</v>
      </c>
      <c r="DF18" s="114" t="s">
        <v>404</v>
      </c>
    </row>
    <row r="19" spans="1:111" s="22" customFormat="1" ht="45" x14ac:dyDescent="0.2">
      <c r="A19" s="103"/>
      <c r="B19" s="102"/>
      <c r="C19" s="112" t="s">
        <v>424</v>
      </c>
      <c r="D19" s="113" t="s">
        <v>283</v>
      </c>
      <c r="E19" s="113" t="s">
        <v>432</v>
      </c>
      <c r="F19" s="113" t="s">
        <v>433</v>
      </c>
      <c r="G19" s="148" t="s">
        <v>557</v>
      </c>
      <c r="H19" s="28"/>
      <c r="I19" s="128">
        <v>11556</v>
      </c>
      <c r="J19" s="134">
        <v>30</v>
      </c>
      <c r="K19" s="128"/>
      <c r="L19" s="138">
        <v>0</v>
      </c>
      <c r="M19" s="57" t="s">
        <v>671</v>
      </c>
      <c r="N19" s="143">
        <v>3467</v>
      </c>
      <c r="O19" s="138">
        <v>30</v>
      </c>
      <c r="P19" s="108"/>
      <c r="Q19" s="144"/>
      <c r="R19" s="67">
        <v>0</v>
      </c>
      <c r="S19" s="110"/>
      <c r="T19" s="68">
        <v>0</v>
      </c>
      <c r="U19" s="146"/>
      <c r="V19" s="68">
        <v>0</v>
      </c>
      <c r="W19" s="63"/>
      <c r="X19" s="64">
        <v>0</v>
      </c>
      <c r="Y19" s="109"/>
      <c r="Z19" s="67">
        <v>0</v>
      </c>
      <c r="AA19" s="111"/>
      <c r="AB19" s="68">
        <v>0</v>
      </c>
      <c r="AC19" s="7"/>
      <c r="AD19" s="68"/>
      <c r="AE19" s="65">
        <v>0</v>
      </c>
      <c r="AF19" s="64">
        <v>0</v>
      </c>
      <c r="AG19" s="66">
        <v>0</v>
      </c>
      <c r="AI19" s="50"/>
      <c r="AJ19" s="107"/>
      <c r="AK19" s="25"/>
      <c r="AL19" s="25"/>
      <c r="AM19" s="25"/>
      <c r="AN19" s="25"/>
      <c r="AO19" s="75"/>
      <c r="AP19" s="75"/>
      <c r="AQ19" s="75"/>
      <c r="AR19" s="29"/>
      <c r="AS19" s="106"/>
      <c r="AT19" s="106"/>
      <c r="AU19" s="85"/>
      <c r="AV19" s="30"/>
      <c r="AW19" s="41"/>
      <c r="AX19" s="119" t="s">
        <v>423</v>
      </c>
      <c r="AY19" s="115" t="s">
        <v>146</v>
      </c>
      <c r="AZ19" s="116" t="s">
        <v>59</v>
      </c>
      <c r="BA19" s="117" t="s">
        <v>421</v>
      </c>
      <c r="BB19" s="118" t="s">
        <v>424</v>
      </c>
      <c r="BC19" s="119" t="s">
        <v>60</v>
      </c>
      <c r="BD19" s="115" t="s">
        <v>425</v>
      </c>
      <c r="BE19" s="115"/>
      <c r="BF19" s="119" t="s">
        <v>426</v>
      </c>
      <c r="BG19" s="119" t="s">
        <v>427</v>
      </c>
      <c r="BH19" s="119" t="s">
        <v>63</v>
      </c>
      <c r="BI19" s="119" t="s">
        <v>426</v>
      </c>
      <c r="BJ19" s="119" t="s">
        <v>427</v>
      </c>
      <c r="BK19" s="119" t="s">
        <v>63</v>
      </c>
      <c r="BL19" s="115" t="s">
        <v>428</v>
      </c>
      <c r="BM19" s="115" t="s">
        <v>428</v>
      </c>
      <c r="BN19" s="119" t="s">
        <v>156</v>
      </c>
      <c r="BO19" s="119" t="s">
        <v>429</v>
      </c>
      <c r="BP19" s="115" t="s">
        <v>430</v>
      </c>
      <c r="BQ19" s="119" t="s">
        <v>431</v>
      </c>
      <c r="BR19" s="119"/>
      <c r="BS19" s="119"/>
      <c r="BT19" s="115"/>
      <c r="BU19" s="119"/>
      <c r="BV19" s="119" t="s">
        <v>432</v>
      </c>
      <c r="BW19" s="119" t="s">
        <v>433</v>
      </c>
      <c r="BX19" s="119" t="s">
        <v>434</v>
      </c>
      <c r="BY19" s="119"/>
      <c r="BZ19" s="119"/>
      <c r="CA19" s="115">
        <v>0</v>
      </c>
      <c r="CB19" s="115" t="s">
        <v>319</v>
      </c>
      <c r="CC19" s="115" t="s">
        <v>402</v>
      </c>
      <c r="CD19" s="115" t="s">
        <v>384</v>
      </c>
      <c r="CE19" s="120">
        <v>11556</v>
      </c>
      <c r="CF19" s="120">
        <v>8089</v>
      </c>
      <c r="CG19" s="120"/>
      <c r="CH19" s="121"/>
      <c r="CI19" s="121"/>
      <c r="CJ19" s="120">
        <v>0</v>
      </c>
      <c r="CK19" s="119" t="s">
        <v>315</v>
      </c>
      <c r="CL19" s="121"/>
      <c r="CM19" s="122"/>
      <c r="CN19" s="123"/>
      <c r="CO19" s="121"/>
      <c r="CP19" s="121"/>
      <c r="CQ19" s="121">
        <v>0</v>
      </c>
      <c r="CR19" s="120">
        <v>0</v>
      </c>
      <c r="CS19" s="121"/>
      <c r="CT19" s="120">
        <v>0</v>
      </c>
      <c r="CU19" s="121"/>
      <c r="CV19" s="121"/>
      <c r="CW19" s="121"/>
      <c r="CX19" s="121"/>
      <c r="CY19" s="123"/>
      <c r="CZ19" s="124"/>
      <c r="DA19" s="124"/>
      <c r="DB19" s="125">
        <v>0</v>
      </c>
      <c r="DC19" s="125">
        <v>0</v>
      </c>
      <c r="DD19" s="125">
        <v>0</v>
      </c>
      <c r="DE19" s="126" t="s">
        <v>421</v>
      </c>
      <c r="DF19" s="114" t="s">
        <v>421</v>
      </c>
    </row>
    <row r="20" spans="1:111" ht="43.5" customHeight="1" x14ac:dyDescent="0.2">
      <c r="A20" s="103"/>
      <c r="B20" s="102"/>
      <c r="C20" s="112" t="s">
        <v>442</v>
      </c>
      <c r="D20" s="113" t="s">
        <v>283</v>
      </c>
      <c r="E20" s="113" t="s">
        <v>228</v>
      </c>
      <c r="F20" s="113" t="s">
        <v>237</v>
      </c>
      <c r="G20" s="148" t="s">
        <v>658</v>
      </c>
      <c r="H20" s="28"/>
      <c r="I20" s="128">
        <v>18000</v>
      </c>
      <c r="J20" s="134">
        <v>0</v>
      </c>
      <c r="K20" s="128"/>
      <c r="L20" s="138">
        <v>0</v>
      </c>
      <c r="M20" s="57" t="s">
        <v>671</v>
      </c>
      <c r="N20" s="143"/>
      <c r="O20" s="138">
        <v>0</v>
      </c>
      <c r="P20" s="108"/>
      <c r="Q20" s="144"/>
      <c r="R20" s="67">
        <v>0</v>
      </c>
      <c r="S20" s="110"/>
      <c r="T20" s="68">
        <v>0</v>
      </c>
      <c r="U20" s="146"/>
      <c r="V20" s="68">
        <v>0</v>
      </c>
      <c r="W20" s="63"/>
      <c r="X20" s="64">
        <v>0</v>
      </c>
      <c r="Y20" s="109"/>
      <c r="Z20" s="67">
        <v>0</v>
      </c>
      <c r="AA20" s="111"/>
      <c r="AB20" s="68">
        <v>0</v>
      </c>
      <c r="AC20" s="7"/>
      <c r="AD20" s="68"/>
      <c r="AE20" s="65">
        <v>0</v>
      </c>
      <c r="AF20" s="64">
        <v>0</v>
      </c>
      <c r="AG20" s="66">
        <v>0</v>
      </c>
      <c r="AH20" s="22"/>
      <c r="AI20" s="50"/>
      <c r="AJ20" s="107"/>
      <c r="AK20" s="25"/>
      <c r="AL20" s="25"/>
      <c r="AM20" s="25"/>
      <c r="AN20" s="25"/>
      <c r="AO20" s="75"/>
      <c r="AP20" s="75"/>
      <c r="AQ20" s="75"/>
      <c r="AR20" s="29"/>
      <c r="AS20" s="106"/>
      <c r="AT20" s="106"/>
      <c r="AU20" s="85"/>
      <c r="AV20" s="30"/>
      <c r="AW20" s="41"/>
      <c r="AX20" s="119" t="s">
        <v>445</v>
      </c>
      <c r="AY20" s="115" t="s">
        <v>150</v>
      </c>
      <c r="AZ20" s="116" t="s">
        <v>59</v>
      </c>
      <c r="BA20" s="117" t="s">
        <v>441</v>
      </c>
      <c r="BB20" s="118" t="s">
        <v>442</v>
      </c>
      <c r="BC20" s="119" t="s">
        <v>60</v>
      </c>
      <c r="BD20" s="115" t="s">
        <v>77</v>
      </c>
      <c r="BE20" s="115"/>
      <c r="BF20" s="119" t="s">
        <v>78</v>
      </c>
      <c r="BG20" s="119" t="s">
        <v>79</v>
      </c>
      <c r="BH20" s="119" t="s">
        <v>80</v>
      </c>
      <c r="BI20" s="119" t="s">
        <v>78</v>
      </c>
      <c r="BJ20" s="119" t="s">
        <v>79</v>
      </c>
      <c r="BK20" s="119" t="s">
        <v>80</v>
      </c>
      <c r="BL20" s="115" t="s">
        <v>81</v>
      </c>
      <c r="BM20" s="115" t="s">
        <v>81</v>
      </c>
      <c r="BN20" s="119"/>
      <c r="BO20" s="119" t="s">
        <v>82</v>
      </c>
      <c r="BP20" s="115" t="s">
        <v>83</v>
      </c>
      <c r="BQ20" s="119" t="s">
        <v>84</v>
      </c>
      <c r="BR20" s="119"/>
      <c r="BS20" s="119"/>
      <c r="BT20" s="115"/>
      <c r="BU20" s="119"/>
      <c r="BV20" s="119" t="s">
        <v>228</v>
      </c>
      <c r="BW20" s="119" t="s">
        <v>237</v>
      </c>
      <c r="BX20" s="119" t="s">
        <v>444</v>
      </c>
      <c r="BY20" s="119"/>
      <c r="BZ20" s="119"/>
      <c r="CA20" s="115">
        <v>0</v>
      </c>
      <c r="CB20" s="115" t="s">
        <v>325</v>
      </c>
      <c r="CC20" s="115" t="s">
        <v>377</v>
      </c>
      <c r="CD20" s="115" t="s">
        <v>378</v>
      </c>
      <c r="CE20" s="120">
        <v>18000</v>
      </c>
      <c r="CF20" s="120">
        <v>7500</v>
      </c>
      <c r="CG20" s="120"/>
      <c r="CH20" s="121"/>
      <c r="CI20" s="121"/>
      <c r="CJ20" s="120">
        <v>0</v>
      </c>
      <c r="CK20" s="119" t="s">
        <v>315</v>
      </c>
      <c r="CL20" s="121"/>
      <c r="CM20" s="122"/>
      <c r="CN20" s="123"/>
      <c r="CO20" s="121"/>
      <c r="CP20" s="121"/>
      <c r="CQ20" s="121">
        <v>0</v>
      </c>
      <c r="CR20" s="120">
        <v>0</v>
      </c>
      <c r="CS20" s="121"/>
      <c r="CT20" s="120">
        <v>0</v>
      </c>
      <c r="CU20" s="121"/>
      <c r="CV20" s="121"/>
      <c r="CW20" s="121"/>
      <c r="CX20" s="121"/>
      <c r="CY20" s="123"/>
      <c r="CZ20" s="124"/>
      <c r="DA20" s="124"/>
      <c r="DB20" s="125">
        <v>0</v>
      </c>
      <c r="DC20" s="125">
        <v>0</v>
      </c>
      <c r="DD20" s="125">
        <v>0</v>
      </c>
      <c r="DE20" s="126" t="s">
        <v>441</v>
      </c>
      <c r="DF20" s="114" t="s">
        <v>441</v>
      </c>
      <c r="DG20" s="22"/>
    </row>
    <row r="21" spans="1:111" s="22" customFormat="1" ht="56.25" x14ac:dyDescent="0.2">
      <c r="A21" s="103"/>
      <c r="B21" s="102"/>
      <c r="C21" s="112" t="s">
        <v>110</v>
      </c>
      <c r="D21" s="113" t="s">
        <v>283</v>
      </c>
      <c r="E21" s="113" t="s">
        <v>386</v>
      </c>
      <c r="F21" s="113" t="s">
        <v>237</v>
      </c>
      <c r="G21" s="148" t="s">
        <v>287</v>
      </c>
      <c r="H21" s="28"/>
      <c r="I21" s="128">
        <v>27000</v>
      </c>
      <c r="J21" s="134">
        <v>72.22</v>
      </c>
      <c r="K21" s="128"/>
      <c r="L21" s="138">
        <v>0</v>
      </c>
      <c r="M21" s="57" t="s">
        <v>671</v>
      </c>
      <c r="N21" s="143">
        <v>19500</v>
      </c>
      <c r="O21" s="138">
        <v>72.22</v>
      </c>
      <c r="P21" s="108"/>
      <c r="Q21" s="144"/>
      <c r="R21" s="67">
        <v>0</v>
      </c>
      <c r="S21" s="110"/>
      <c r="T21" s="68">
        <v>0</v>
      </c>
      <c r="U21" s="146"/>
      <c r="V21" s="68">
        <v>0</v>
      </c>
      <c r="W21" s="63"/>
      <c r="X21" s="64">
        <v>0</v>
      </c>
      <c r="Y21" s="109"/>
      <c r="Z21" s="67">
        <v>0</v>
      </c>
      <c r="AA21" s="111"/>
      <c r="AB21" s="68">
        <v>0</v>
      </c>
      <c r="AC21" s="7"/>
      <c r="AD21" s="68"/>
      <c r="AE21" s="65">
        <v>0</v>
      </c>
      <c r="AF21" s="64">
        <v>0</v>
      </c>
      <c r="AG21" s="66">
        <v>0</v>
      </c>
      <c r="AI21" s="50"/>
      <c r="AJ21" s="107"/>
      <c r="AK21" s="25"/>
      <c r="AL21" s="25"/>
      <c r="AM21" s="25"/>
      <c r="AN21" s="25"/>
      <c r="AO21" s="75"/>
      <c r="AP21" s="75"/>
      <c r="AQ21" s="75"/>
      <c r="AR21" s="29"/>
      <c r="AS21" s="106"/>
      <c r="AT21" s="106"/>
      <c r="AU21" s="85"/>
      <c r="AV21" s="30"/>
      <c r="AW21" s="41"/>
      <c r="AX21" s="119" t="s">
        <v>385</v>
      </c>
      <c r="AY21" s="115" t="s">
        <v>109</v>
      </c>
      <c r="AZ21" s="116" t="s">
        <v>59</v>
      </c>
      <c r="BA21" s="117" t="s">
        <v>361</v>
      </c>
      <c r="BB21" s="118" t="s">
        <v>110</v>
      </c>
      <c r="BC21" s="119" t="s">
        <v>60</v>
      </c>
      <c r="BD21" s="115" t="s">
        <v>111</v>
      </c>
      <c r="BE21" s="115"/>
      <c r="BF21" s="119" t="s">
        <v>112</v>
      </c>
      <c r="BG21" s="119" t="s">
        <v>113</v>
      </c>
      <c r="BH21" s="119" t="s">
        <v>89</v>
      </c>
      <c r="BI21" s="119" t="s">
        <v>112</v>
      </c>
      <c r="BJ21" s="119" t="s">
        <v>113</v>
      </c>
      <c r="BK21" s="119" t="s">
        <v>89</v>
      </c>
      <c r="BL21" s="115" t="s">
        <v>114</v>
      </c>
      <c r="BM21" s="115" t="s">
        <v>114</v>
      </c>
      <c r="BN21" s="119"/>
      <c r="BO21" s="119" t="s">
        <v>115</v>
      </c>
      <c r="BP21" s="115" t="s">
        <v>383</v>
      </c>
      <c r="BQ21" s="119" t="s">
        <v>116</v>
      </c>
      <c r="BR21" s="119"/>
      <c r="BS21" s="119"/>
      <c r="BT21" s="115"/>
      <c r="BU21" s="119"/>
      <c r="BV21" s="119" t="s">
        <v>386</v>
      </c>
      <c r="BW21" s="119" t="s">
        <v>237</v>
      </c>
      <c r="BX21" s="119" t="s">
        <v>387</v>
      </c>
      <c r="BY21" s="119"/>
      <c r="BZ21" s="119"/>
      <c r="CA21" s="115">
        <v>0</v>
      </c>
      <c r="CB21" s="115" t="s">
        <v>376</v>
      </c>
      <c r="CC21" s="115" t="s">
        <v>388</v>
      </c>
      <c r="CD21" s="115" t="s">
        <v>335</v>
      </c>
      <c r="CE21" s="120">
        <v>27000</v>
      </c>
      <c r="CF21" s="120">
        <v>7500</v>
      </c>
      <c r="CG21" s="120"/>
      <c r="CH21" s="121"/>
      <c r="CI21" s="121"/>
      <c r="CJ21" s="120">
        <v>0</v>
      </c>
      <c r="CK21" s="119" t="s">
        <v>315</v>
      </c>
      <c r="CL21" s="121"/>
      <c r="CM21" s="122"/>
      <c r="CN21" s="123"/>
      <c r="CO21" s="121"/>
      <c r="CP21" s="121"/>
      <c r="CQ21" s="121">
        <v>0</v>
      </c>
      <c r="CR21" s="120">
        <v>0</v>
      </c>
      <c r="CS21" s="121"/>
      <c r="CT21" s="120">
        <v>0</v>
      </c>
      <c r="CU21" s="121"/>
      <c r="CV21" s="121"/>
      <c r="CW21" s="121"/>
      <c r="CX21" s="121"/>
      <c r="CY21" s="123"/>
      <c r="CZ21" s="124"/>
      <c r="DA21" s="124"/>
      <c r="DB21" s="125">
        <v>0</v>
      </c>
      <c r="DC21" s="125">
        <v>0</v>
      </c>
      <c r="DD21" s="125">
        <v>0</v>
      </c>
      <c r="DE21" s="126" t="s">
        <v>361</v>
      </c>
      <c r="DF21" s="114" t="s">
        <v>361</v>
      </c>
    </row>
    <row r="22" spans="1:111" ht="56.25" x14ac:dyDescent="0.2">
      <c r="A22" s="103"/>
      <c r="B22" s="102"/>
      <c r="C22" s="112" t="s">
        <v>323</v>
      </c>
      <c r="D22" s="113" t="s">
        <v>283</v>
      </c>
      <c r="E22" s="113" t="s">
        <v>232</v>
      </c>
      <c r="F22" s="113" t="s">
        <v>265</v>
      </c>
      <c r="G22" s="148" t="s">
        <v>559</v>
      </c>
      <c r="H22" s="28"/>
      <c r="I22" s="128">
        <v>21000</v>
      </c>
      <c r="J22" s="134">
        <v>52.38</v>
      </c>
      <c r="K22" s="128"/>
      <c r="L22" s="138">
        <v>0</v>
      </c>
      <c r="M22" s="57" t="s">
        <v>671</v>
      </c>
      <c r="N22" s="143">
        <v>11000</v>
      </c>
      <c r="O22" s="138">
        <v>52.38</v>
      </c>
      <c r="P22" s="108"/>
      <c r="Q22" s="144"/>
      <c r="R22" s="67">
        <v>0</v>
      </c>
      <c r="S22" s="110"/>
      <c r="T22" s="68">
        <v>0</v>
      </c>
      <c r="U22" s="146"/>
      <c r="V22" s="68">
        <v>0</v>
      </c>
      <c r="W22" s="63"/>
      <c r="X22" s="64">
        <v>0</v>
      </c>
      <c r="Y22" s="109"/>
      <c r="Z22" s="67">
        <v>0</v>
      </c>
      <c r="AA22" s="111"/>
      <c r="AB22" s="68">
        <v>0</v>
      </c>
      <c r="AC22" s="7"/>
      <c r="AD22" s="68"/>
      <c r="AE22" s="65">
        <v>0</v>
      </c>
      <c r="AF22" s="64">
        <v>0</v>
      </c>
      <c r="AG22" s="66">
        <v>0</v>
      </c>
      <c r="AH22" s="22"/>
      <c r="AI22" s="50"/>
      <c r="AJ22" s="107"/>
      <c r="AK22" s="25"/>
      <c r="AL22" s="25"/>
      <c r="AM22" s="25"/>
      <c r="AN22" s="25"/>
      <c r="AO22" s="75"/>
      <c r="AP22" s="75"/>
      <c r="AQ22" s="75"/>
      <c r="AR22" s="29"/>
      <c r="AS22" s="106"/>
      <c r="AT22" s="106"/>
      <c r="AU22" s="85"/>
      <c r="AV22" s="30"/>
      <c r="AW22" s="41"/>
      <c r="AX22" s="119" t="s">
        <v>321</v>
      </c>
      <c r="AY22" s="115" t="s">
        <v>64</v>
      </c>
      <c r="AZ22" s="116" t="s">
        <v>59</v>
      </c>
      <c r="BA22" s="117" t="s">
        <v>322</v>
      </c>
      <c r="BB22" s="118" t="s">
        <v>323</v>
      </c>
      <c r="BC22" s="119" t="s">
        <v>60</v>
      </c>
      <c r="BD22" s="115" t="s">
        <v>173</v>
      </c>
      <c r="BE22" s="115"/>
      <c r="BF22" s="119" t="s">
        <v>174</v>
      </c>
      <c r="BG22" s="119" t="s">
        <v>175</v>
      </c>
      <c r="BH22" s="119" t="s">
        <v>176</v>
      </c>
      <c r="BI22" s="119" t="s">
        <v>174</v>
      </c>
      <c r="BJ22" s="119" t="s">
        <v>175</v>
      </c>
      <c r="BK22" s="119" t="s">
        <v>176</v>
      </c>
      <c r="BL22" s="115" t="s">
        <v>177</v>
      </c>
      <c r="BM22" s="115" t="s">
        <v>177</v>
      </c>
      <c r="BN22" s="119"/>
      <c r="BO22" s="119" t="s">
        <v>178</v>
      </c>
      <c r="BP22" s="115" t="s">
        <v>179</v>
      </c>
      <c r="BQ22" s="119"/>
      <c r="BR22" s="119"/>
      <c r="BS22" s="119"/>
      <c r="BT22" s="115"/>
      <c r="BU22" s="119"/>
      <c r="BV22" s="119" t="s">
        <v>232</v>
      </c>
      <c r="BW22" s="119" t="s">
        <v>265</v>
      </c>
      <c r="BX22" s="119" t="s">
        <v>324</v>
      </c>
      <c r="BY22" s="119"/>
      <c r="BZ22" s="119"/>
      <c r="CA22" s="115">
        <v>0</v>
      </c>
      <c r="CB22" s="115" t="s">
        <v>325</v>
      </c>
      <c r="CC22" s="115" t="s">
        <v>326</v>
      </c>
      <c r="CD22" s="115" t="s">
        <v>327</v>
      </c>
      <c r="CE22" s="120">
        <v>21000</v>
      </c>
      <c r="CF22" s="120">
        <v>10000</v>
      </c>
      <c r="CG22" s="120"/>
      <c r="CH22" s="121"/>
      <c r="CI22" s="121"/>
      <c r="CJ22" s="120">
        <v>0</v>
      </c>
      <c r="CK22" s="119" t="s">
        <v>315</v>
      </c>
      <c r="CL22" s="121"/>
      <c r="CM22" s="122"/>
      <c r="CN22" s="123"/>
      <c r="CO22" s="121"/>
      <c r="CP22" s="121"/>
      <c r="CQ22" s="121">
        <v>0</v>
      </c>
      <c r="CR22" s="120">
        <v>0</v>
      </c>
      <c r="CS22" s="121"/>
      <c r="CT22" s="120">
        <v>0</v>
      </c>
      <c r="CU22" s="121"/>
      <c r="CV22" s="121"/>
      <c r="CW22" s="121"/>
      <c r="CX22" s="121"/>
      <c r="CY22" s="123"/>
      <c r="CZ22" s="124"/>
      <c r="DA22" s="124"/>
      <c r="DB22" s="125">
        <v>0</v>
      </c>
      <c r="DC22" s="125">
        <v>0</v>
      </c>
      <c r="DD22" s="125">
        <v>0</v>
      </c>
      <c r="DE22" s="126" t="s">
        <v>322</v>
      </c>
      <c r="DF22" s="114" t="s">
        <v>322</v>
      </c>
      <c r="DG22" s="22"/>
    </row>
    <row r="23" spans="1:111" ht="15" x14ac:dyDescent="0.25">
      <c r="B23" s="1"/>
      <c r="C23" s="151"/>
      <c r="D23" s="61"/>
      <c r="E23" s="15"/>
      <c r="I23" s="73"/>
      <c r="J23" s="15"/>
      <c r="K23" s="16"/>
      <c r="L23" s="1"/>
      <c r="M23" s="55"/>
      <c r="N23" s="1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J23" s="71"/>
      <c r="AL23" s="1"/>
    </row>
    <row r="24" spans="1:111" x14ac:dyDescent="0.2">
      <c r="B24" s="1"/>
      <c r="C24" s="76"/>
      <c r="D24" s="76"/>
      <c r="E24" s="15"/>
      <c r="I24" s="71"/>
      <c r="J24" s="15"/>
      <c r="K24" s="16"/>
      <c r="L24" s="1"/>
      <c r="M24" s="55"/>
      <c r="N24" s="1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J24" s="71"/>
      <c r="AL24" s="1"/>
    </row>
    <row r="25" spans="1:111" x14ac:dyDescent="0.2">
      <c r="B25" s="1"/>
      <c r="C25" s="76"/>
      <c r="D25" s="15"/>
      <c r="E25" s="15"/>
      <c r="I25" s="71"/>
      <c r="J25" s="15"/>
      <c r="K25" s="16"/>
      <c r="L25" s="1"/>
      <c r="M25" s="55"/>
      <c r="N25" s="1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J25" s="71"/>
      <c r="AL25" s="1"/>
    </row>
    <row r="26" spans="1:111" x14ac:dyDescent="0.2">
      <c r="B26" s="1"/>
      <c r="C26" s="76"/>
      <c r="D26" s="15"/>
      <c r="E26" s="15"/>
      <c r="I26" s="71"/>
      <c r="J26" s="15"/>
      <c r="K26" s="16"/>
      <c r="L26" s="1"/>
      <c r="M26" s="55"/>
      <c r="N26" s="1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J26" s="71"/>
      <c r="AL26" s="1"/>
    </row>
    <row r="27" spans="1:111" x14ac:dyDescent="0.2">
      <c r="B27" s="1"/>
      <c r="C27" s="76"/>
      <c r="D27" s="15"/>
      <c r="E27" s="15"/>
      <c r="I27" s="71"/>
      <c r="J27" s="15"/>
      <c r="K27" s="16"/>
      <c r="L27" s="1"/>
      <c r="M27" s="55"/>
      <c r="N27" s="1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J27" s="71"/>
      <c r="AL27" s="1"/>
    </row>
    <row r="28" spans="1:111" x14ac:dyDescent="0.2">
      <c r="B28" s="1"/>
      <c r="C28" s="76"/>
      <c r="D28" s="15"/>
      <c r="E28" s="15"/>
      <c r="I28" s="71"/>
      <c r="J28" s="15"/>
      <c r="K28" s="16"/>
      <c r="L28" s="1"/>
      <c r="M28" s="55"/>
      <c r="N28" s="1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J28" s="71"/>
      <c r="AL28" s="1"/>
    </row>
    <row r="29" spans="1:111" x14ac:dyDescent="0.2">
      <c r="B29" s="1"/>
      <c r="C29" s="76"/>
      <c r="D29" s="15"/>
      <c r="E29" s="15"/>
      <c r="I29" s="71"/>
      <c r="J29" s="15"/>
      <c r="K29" s="16"/>
      <c r="L29" s="1"/>
      <c r="M29" s="55"/>
      <c r="N29" s="1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J29" s="71"/>
      <c r="AL29" s="1"/>
    </row>
    <row r="42" spans="2:38" x14ac:dyDescent="0.2">
      <c r="B42" s="1"/>
      <c r="C42" s="1"/>
      <c r="D42" s="76"/>
      <c r="E42" s="1"/>
      <c r="F42" s="1"/>
      <c r="G42" s="1"/>
      <c r="H42" s="17"/>
      <c r="I42" s="72"/>
      <c r="J42" s="1"/>
      <c r="K42" s="8"/>
      <c r="L42" s="1"/>
      <c r="M42" s="55"/>
      <c r="N42" s="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J42" s="72"/>
      <c r="AL42" s="1"/>
    </row>
  </sheetData>
  <sheetProtection formatCells="0" formatColumns="0" formatRows="0" insertColumns="0" insertRows="0" deleteRows="0" sort="0" autoFilter="0"/>
  <mergeCells count="17">
    <mergeCell ref="AJ1:AJ2"/>
    <mergeCell ref="A1:A2"/>
    <mergeCell ref="B1:B2"/>
    <mergeCell ref="C1:D1"/>
    <mergeCell ref="E1:E2"/>
    <mergeCell ref="F1:F2"/>
    <mergeCell ref="I1:I2"/>
    <mergeCell ref="K1:L1"/>
    <mergeCell ref="N1:O1"/>
    <mergeCell ref="P1:P2"/>
    <mergeCell ref="Q1:X1"/>
    <mergeCell ref="Y1:AF1"/>
    <mergeCell ref="BK1:BM1"/>
    <mergeCell ref="BN1:BP1"/>
    <mergeCell ref="BS1:BV1"/>
    <mergeCell ref="BW1:BX1"/>
    <mergeCell ref="BY1:BZ1"/>
  </mergeCells>
  <pageMargins left="0.23622047244094491" right="0.23622047244094491" top="0.78740157480314965" bottom="0.59055118110236227" header="0.31496062992125984" footer="0.27559055118110237"/>
  <pageSetup paperSize="9" orientation="landscape" r:id="rId1"/>
  <headerFooter differentFirst="1">
    <oddFooter>&amp;C&amp;P</oddFooter>
    <firstHeader xml:space="preserve">&amp;RZR - RO č.     /16 - příloha č. 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topLeftCell="B1" zoomScale="130" zoomScaleNormal="130" zoomScaleSheetLayoutView="120" workbookViewId="0">
      <selection activeCell="K6" sqref="K6"/>
    </sheetView>
  </sheetViews>
  <sheetFormatPr defaultRowHeight="12.75" x14ac:dyDescent="0.2"/>
  <cols>
    <col min="1" max="1" width="33.7109375" customWidth="1"/>
    <col min="3" max="3" width="19.5703125" customWidth="1"/>
    <col min="6" max="6" width="8.7109375" customWidth="1"/>
    <col min="8" max="8" width="8.140625" customWidth="1"/>
    <col min="9" max="9" width="4.85546875" customWidth="1"/>
  </cols>
  <sheetData>
    <row r="2" spans="1:14" ht="15.75" x14ac:dyDescent="0.2">
      <c r="A2" s="185" t="s">
        <v>681</v>
      </c>
      <c r="B2" s="173"/>
      <c r="C2" s="158"/>
      <c r="D2" s="173"/>
      <c r="E2" s="173"/>
      <c r="F2" s="173"/>
      <c r="G2" s="172"/>
      <c r="H2" s="158"/>
      <c r="I2" s="158"/>
      <c r="J2" s="173"/>
      <c r="K2" s="173"/>
      <c r="L2" s="173"/>
      <c r="M2" s="173"/>
      <c r="N2" s="173"/>
    </row>
    <row r="3" spans="1:14" ht="13.5" thickBot="1" x14ac:dyDescent="0.25">
      <c r="A3" s="158"/>
      <c r="B3" s="173"/>
      <c r="C3" s="158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14" ht="21.75" x14ac:dyDescent="0.2">
      <c r="A4" s="257" t="s">
        <v>42</v>
      </c>
      <c r="B4" s="253"/>
      <c r="C4" s="236" t="s">
        <v>9</v>
      </c>
      <c r="D4" s="236" t="s">
        <v>27</v>
      </c>
      <c r="E4" s="190" t="s">
        <v>18</v>
      </c>
      <c r="F4" s="260" t="s">
        <v>36</v>
      </c>
      <c r="G4" s="192" t="s">
        <v>34</v>
      </c>
      <c r="H4" s="236" t="s">
        <v>19</v>
      </c>
      <c r="I4" s="262"/>
      <c r="J4" s="193" t="s">
        <v>50</v>
      </c>
      <c r="K4" s="253" t="s">
        <v>33</v>
      </c>
      <c r="L4" s="254"/>
      <c r="M4" s="255" t="s">
        <v>20</v>
      </c>
      <c r="N4" s="173"/>
    </row>
    <row r="5" spans="1:14" ht="80.45" customHeight="1" thickBot="1" x14ac:dyDescent="0.25">
      <c r="A5" s="198" t="s">
        <v>44</v>
      </c>
      <c r="B5" s="199" t="s">
        <v>43</v>
      </c>
      <c r="C5" s="258"/>
      <c r="D5" s="259"/>
      <c r="E5" s="199" t="s">
        <v>28</v>
      </c>
      <c r="F5" s="261"/>
      <c r="G5" s="200" t="s">
        <v>566</v>
      </c>
      <c r="H5" s="3" t="s">
        <v>8</v>
      </c>
      <c r="I5" s="201" t="s">
        <v>3</v>
      </c>
      <c r="J5" s="202"/>
      <c r="K5" s="203" t="s">
        <v>8</v>
      </c>
      <c r="L5" s="201" t="s">
        <v>3</v>
      </c>
      <c r="M5" s="256"/>
      <c r="N5" s="173"/>
    </row>
    <row r="6" spans="1:14" s="1" customFormat="1" ht="90" customHeight="1" x14ac:dyDescent="0.2">
      <c r="A6" s="204" t="s">
        <v>202</v>
      </c>
      <c r="B6" s="205" t="s">
        <v>199</v>
      </c>
      <c r="C6" s="206" t="s">
        <v>541</v>
      </c>
      <c r="D6" s="206" t="s">
        <v>232</v>
      </c>
      <c r="E6" s="207" t="s">
        <v>650</v>
      </c>
      <c r="F6" s="208">
        <v>14500</v>
      </c>
      <c r="G6" s="209">
        <f t="shared" ref="G6:G7" si="0">SUM(I6,L6)</f>
        <v>100</v>
      </c>
      <c r="H6" s="208">
        <v>10000</v>
      </c>
      <c r="I6" s="210">
        <f t="shared" ref="I6:I7" si="1">ROUND(H6/F6*100,2)</f>
        <v>68.97</v>
      </c>
      <c r="J6" s="211" t="str">
        <f t="shared" ref="J6:J7" si="2">IF(I6&lt;=70,"","!!!")</f>
        <v/>
      </c>
      <c r="K6" s="212">
        <v>4500</v>
      </c>
      <c r="L6" s="210">
        <f t="shared" ref="L6:L7" si="3">ROUND(K6/F6*100,2)</f>
        <v>31.03</v>
      </c>
      <c r="M6" s="213" t="s">
        <v>678</v>
      </c>
    </row>
    <row r="7" spans="1:14" s="1" customFormat="1" ht="72.95" customHeight="1" x14ac:dyDescent="0.2">
      <c r="A7" s="112" t="s">
        <v>202</v>
      </c>
      <c r="B7" s="171" t="s">
        <v>199</v>
      </c>
      <c r="C7" s="113" t="s">
        <v>649</v>
      </c>
      <c r="D7" s="113" t="s">
        <v>225</v>
      </c>
      <c r="E7" s="194" t="s">
        <v>629</v>
      </c>
      <c r="F7" s="128">
        <v>14500</v>
      </c>
      <c r="G7" s="195">
        <f t="shared" si="0"/>
        <v>100</v>
      </c>
      <c r="H7" s="128">
        <v>10000</v>
      </c>
      <c r="I7" s="196">
        <f t="shared" si="1"/>
        <v>68.97</v>
      </c>
      <c r="J7" s="176" t="str">
        <f t="shared" si="2"/>
        <v/>
      </c>
      <c r="K7" s="197">
        <v>4500</v>
      </c>
      <c r="L7" s="196">
        <f t="shared" si="3"/>
        <v>31.03</v>
      </c>
      <c r="M7" s="177" t="s">
        <v>678</v>
      </c>
    </row>
    <row r="8" spans="1:14" s="181" customFormat="1" ht="116.1" customHeight="1" x14ac:dyDescent="0.2">
      <c r="A8" s="175" t="s">
        <v>679</v>
      </c>
      <c r="B8" s="184" t="s">
        <v>133</v>
      </c>
      <c r="C8" s="175" t="s">
        <v>225</v>
      </c>
      <c r="D8" s="182" t="s">
        <v>684</v>
      </c>
      <c r="E8" s="182" t="s">
        <v>680</v>
      </c>
      <c r="F8" s="183">
        <v>36000</v>
      </c>
      <c r="G8" s="179"/>
      <c r="H8" s="183">
        <v>25000</v>
      </c>
      <c r="I8" s="178">
        <v>69.44</v>
      </c>
      <c r="J8" s="179"/>
      <c r="K8" s="183">
        <v>11000</v>
      </c>
      <c r="L8" s="178">
        <v>30.56</v>
      </c>
      <c r="M8" s="182" t="s">
        <v>687</v>
      </c>
      <c r="N8" s="180"/>
    </row>
    <row r="9" spans="1:14" ht="96.6" customHeight="1" x14ac:dyDescent="0.2">
      <c r="A9" s="175" t="s">
        <v>407</v>
      </c>
      <c r="B9" s="184" t="s">
        <v>408</v>
      </c>
      <c r="C9" s="175" t="s">
        <v>617</v>
      </c>
      <c r="D9" s="182" t="s">
        <v>409</v>
      </c>
      <c r="E9" s="182" t="s">
        <v>618</v>
      </c>
      <c r="F9" s="183">
        <v>8989</v>
      </c>
      <c r="G9" s="179"/>
      <c r="H9" s="183">
        <v>4494</v>
      </c>
      <c r="I9" s="178">
        <v>69.44</v>
      </c>
      <c r="J9" s="179"/>
      <c r="K9" s="183">
        <v>4495</v>
      </c>
      <c r="L9" s="178">
        <v>30.56</v>
      </c>
      <c r="M9" s="182" t="s">
        <v>685</v>
      </c>
      <c r="N9" s="173"/>
    </row>
    <row r="10" spans="1:14" x14ac:dyDescent="0.2">
      <c r="A10" s="158"/>
      <c r="B10" s="173"/>
      <c r="C10" s="174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</row>
    <row r="11" spans="1:14" x14ac:dyDescent="0.2">
      <c r="A11" s="158"/>
      <c r="B11" s="173"/>
      <c r="C11" s="158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</row>
    <row r="12" spans="1:14" x14ac:dyDescent="0.2">
      <c r="A12" s="158"/>
      <c r="B12" s="173"/>
      <c r="C12" s="158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</row>
    <row r="13" spans="1:14" x14ac:dyDescent="0.2">
      <c r="A13" s="158"/>
      <c r="B13" s="173"/>
      <c r="C13" s="158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</row>
    <row r="14" spans="1:14" x14ac:dyDescent="0.2">
      <c r="A14" s="158"/>
      <c r="B14" s="173"/>
      <c r="C14" s="158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</row>
    <row r="15" spans="1:14" x14ac:dyDescent="0.2">
      <c r="A15" s="158"/>
      <c r="B15" s="173"/>
      <c r="C15" s="158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</row>
    <row r="16" spans="1:14" x14ac:dyDescent="0.2">
      <c r="A16" s="158"/>
      <c r="B16" s="173"/>
      <c r="C16" s="158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</row>
    <row r="17" spans="1:14" x14ac:dyDescent="0.2">
      <c r="A17" s="158"/>
      <c r="B17" s="173"/>
      <c r="C17" s="158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</row>
    <row r="18" spans="1:14" x14ac:dyDescent="0.2">
      <c r="A18" s="158"/>
      <c r="B18" s="173"/>
      <c r="C18" s="158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</row>
    <row r="19" spans="1:14" x14ac:dyDescent="0.2">
      <c r="A19" s="158"/>
      <c r="B19" s="173"/>
      <c r="C19" s="158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</row>
    <row r="20" spans="1:14" x14ac:dyDescent="0.2">
      <c r="A20" s="158"/>
      <c r="B20" s="173"/>
      <c r="C20" s="158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</row>
    <row r="21" spans="1:14" x14ac:dyDescent="0.2">
      <c r="A21" s="158"/>
      <c r="B21" s="173"/>
      <c r="C21" s="158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</row>
    <row r="22" spans="1:14" x14ac:dyDescent="0.2">
      <c r="A22" s="158"/>
      <c r="B22" s="173"/>
      <c r="C22" s="158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</row>
  </sheetData>
  <mergeCells count="7">
    <mergeCell ref="K4:L4"/>
    <mergeCell ref="M4:M5"/>
    <mergeCell ref="A4:B4"/>
    <mergeCell ref="C4:C5"/>
    <mergeCell ref="D4:D5"/>
    <mergeCell ref="F4:F5"/>
    <mergeCell ref="H4:I4"/>
  </mergeCells>
  <pageMargins left="0.7" right="0.7" top="0.78740157499999996" bottom="0.78740157499999996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2018_1_2 Podpor_a_zasobnik_ABCD</vt:lpstr>
      <vt:lpstr>2017_1_2 Stornovane</vt:lpstr>
      <vt:lpstr>VYŘAZENO</vt:lpstr>
      <vt:lpstr>'2017_1_2 Stornovane'!Názvy_tisku</vt:lpstr>
      <vt:lpstr>'2018_1_2 Podpor_a_zasobnik_ABCD'!Názvy_tisku</vt:lpstr>
      <vt:lpstr>VYŘAZENO!Oblast_tisku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Svárovský Arnošt</dc:creator>
  <cp:lastModifiedBy>Svárovský Arnošt</cp:lastModifiedBy>
  <cp:lastPrinted>2018-05-31T10:22:29Z</cp:lastPrinted>
  <dcterms:created xsi:type="dcterms:W3CDTF">2013-04-30T07:13:18Z</dcterms:created>
  <dcterms:modified xsi:type="dcterms:W3CDTF">2019-01-17T14:07:29Z</dcterms:modified>
</cp:coreProperties>
</file>