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11760" activeTab="1"/>
  </bookViews>
  <sheets>
    <sheet name="Bilance PaV" sheetId="4" r:id="rId1"/>
    <sheet name="914 05" sheetId="2" r:id="rId2"/>
    <sheet name="917 05" sheetId="1" r:id="rId3"/>
  </sheets>
  <calcPr calcId="145621"/>
</workbook>
</file>

<file path=xl/calcChain.xml><?xml version="1.0" encoding="utf-8"?>
<calcChain xmlns="http://schemas.openxmlformats.org/spreadsheetml/2006/main">
  <c r="D46" i="4" l="1"/>
  <c r="C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5" i="4"/>
  <c r="E24" i="4"/>
  <c r="E23" i="4"/>
  <c r="D22" i="4"/>
  <c r="C22" i="4"/>
  <c r="E22" i="4" s="1"/>
  <c r="E20" i="4"/>
  <c r="E19" i="4"/>
  <c r="E18" i="4"/>
  <c r="E17" i="4"/>
  <c r="D16" i="4"/>
  <c r="E16" i="4" s="1"/>
  <c r="C16" i="4"/>
  <c r="E15" i="4"/>
  <c r="E14" i="4"/>
  <c r="E13" i="4"/>
  <c r="E12" i="4"/>
  <c r="E11" i="4"/>
  <c r="D10" i="4"/>
  <c r="D9" i="4" s="1"/>
  <c r="E9" i="4" s="1"/>
  <c r="C10" i="4"/>
  <c r="E10" i="4" s="1"/>
  <c r="C9" i="4"/>
  <c r="E8" i="4"/>
  <c r="E7" i="4"/>
  <c r="E6" i="4"/>
  <c r="D5" i="4"/>
  <c r="C5" i="4"/>
  <c r="E5" i="4" s="1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E46" i="4" l="1"/>
  <c r="D21" i="4"/>
  <c r="D26" i="4" s="1"/>
  <c r="C26" i="4"/>
  <c r="C21" i="4"/>
  <c r="E21" i="4" s="1"/>
  <c r="E26" i="4" l="1"/>
  <c r="J48" i="1" l="1"/>
  <c r="J47" i="1"/>
  <c r="J46" i="1"/>
  <c r="J45" i="1"/>
  <c r="J44" i="1"/>
  <c r="J43" i="1"/>
  <c r="J42" i="1"/>
  <c r="J41" i="1"/>
  <c r="J40" i="1"/>
  <c r="I40" i="1"/>
  <c r="J39" i="1"/>
  <c r="I38" i="1"/>
  <c r="J38" i="1" s="1"/>
  <c r="J37" i="1"/>
  <c r="J36" i="1"/>
  <c r="I36" i="1"/>
  <c r="J35" i="1"/>
  <c r="I34" i="1"/>
  <c r="J34" i="1" s="1"/>
  <c r="J33" i="1"/>
  <c r="J32" i="1"/>
  <c r="I32" i="1"/>
  <c r="J31" i="1"/>
  <c r="J30" i="1"/>
  <c r="J29" i="1"/>
  <c r="I29" i="1"/>
  <c r="J28" i="1"/>
  <c r="I27" i="1"/>
  <c r="J27" i="1" s="1"/>
  <c r="I21" i="1"/>
  <c r="J20" i="1"/>
  <c r="I19" i="1"/>
  <c r="J19" i="1" s="1"/>
  <c r="J17" i="1"/>
  <c r="J16" i="1"/>
  <c r="J15" i="1"/>
  <c r="J14" i="1"/>
  <c r="J13" i="1"/>
  <c r="J12" i="1"/>
  <c r="J11" i="1"/>
  <c r="J10" i="1"/>
  <c r="J9" i="1" s="1"/>
  <c r="I10" i="1"/>
  <c r="H9" i="1"/>
</calcChain>
</file>

<file path=xl/sharedStrings.xml><?xml version="1.0" encoding="utf-8"?>
<sst xmlns="http://schemas.openxmlformats.org/spreadsheetml/2006/main" count="516" uniqueCount="217">
  <si>
    <t>Odbor sociálních věcí</t>
  </si>
  <si>
    <t>Kapitola 917 05 - Transfery</t>
  </si>
  <si>
    <t>tis.Kč</t>
  </si>
  <si>
    <t>uk.</t>
  </si>
  <si>
    <t>ORG.</t>
  </si>
  <si>
    <t>§</t>
  </si>
  <si>
    <t>pol.</t>
  </si>
  <si>
    <t>91705 - T R A N S F E R Y</t>
  </si>
  <si>
    <t>SR 2018</t>
  </si>
  <si>
    <t>UR I. 2018</t>
  </si>
  <si>
    <t>UR II. 2018</t>
  </si>
  <si>
    <t>SU</t>
  </si>
  <si>
    <t>x</t>
  </si>
  <si>
    <t>Výdajový limit resortu v kapitole</t>
  </si>
  <si>
    <t>0570001</t>
  </si>
  <si>
    <t>0000</t>
  </si>
  <si>
    <t>Protidrogová politika</t>
  </si>
  <si>
    <t>neinvestiční transfery spolkům</t>
  </si>
  <si>
    <t>05800xx</t>
  </si>
  <si>
    <t>xxxx</t>
  </si>
  <si>
    <t>jednotliví příjemci podpory na protidrogové programy</t>
  </si>
  <si>
    <t>0580019</t>
  </si>
  <si>
    <t>Multifunkční sociální centrum Jablonec nad Nisou</t>
  </si>
  <si>
    <t>investiční transfery spolkům</t>
  </si>
  <si>
    <t>0580020</t>
  </si>
  <si>
    <t>Multifunkční sociální centrum - Dům humanity Liberec</t>
  </si>
  <si>
    <t>0570007</t>
  </si>
  <si>
    <t>Podpora ojedinělých projektů zaměřených na řešení naléhavých potřeb financování v sociální oblasti Libereckého kraje</t>
  </si>
  <si>
    <t>0580021</t>
  </si>
  <si>
    <t>Pomoc v nouzi Liberecko, z.s.</t>
  </si>
  <si>
    <t>0580022</t>
  </si>
  <si>
    <t>Parkinson-Help z.s. Klub Český ráj</t>
  </si>
  <si>
    <t>0580027</t>
  </si>
  <si>
    <t>Komunitní středisko KONTAKT Liberec, příspěvková organizace</t>
  </si>
  <si>
    <t>neinvestiční transfery cizím příspěvkovým organizacím</t>
  </si>
  <si>
    <t>0580028</t>
  </si>
  <si>
    <t>Centrum sociálních služeb Jablonec nad Nisou, příspěvková organizace</t>
  </si>
  <si>
    <t>0057080</t>
  </si>
  <si>
    <t>Finanční podpora sociálních služeb v Základní síti LK</t>
  </si>
  <si>
    <t>0570091</t>
  </si>
  <si>
    <t xml:space="preserve">Financování sociálních služeb z prostředků LK </t>
  </si>
  <si>
    <t>nespecifikované rezervy</t>
  </si>
  <si>
    <t>0570xxx</t>
  </si>
  <si>
    <t>43xx</t>
  </si>
  <si>
    <t>jednotliví příjemci podpory na poskytování sociálních služeb z prostředků LK</t>
  </si>
  <si>
    <t>0580006</t>
  </si>
  <si>
    <t>Euroklíč</t>
  </si>
  <si>
    <t>0580009</t>
  </si>
  <si>
    <t>Festival národnostních menšin</t>
  </si>
  <si>
    <t>0580017</t>
  </si>
  <si>
    <t>Činnost Krajské rady seniorů Libereckého kraje</t>
  </si>
  <si>
    <t>0570005</t>
  </si>
  <si>
    <t>Příjemci dotace pro zařízení pro děti vyžadující okamžitou pomoc - ÚZ 13307</t>
  </si>
  <si>
    <t>neinvestiční transfery ……</t>
  </si>
  <si>
    <t>Příjemci dotace pro poskytovatele sociálních služeb - ÚZ 13305</t>
  </si>
  <si>
    <t>0570191</t>
  </si>
  <si>
    <t>Předfinancování registrovaných poskytovatelů sociálních služeb (NNO) rok 2019</t>
  </si>
  <si>
    <t>0570105</t>
  </si>
  <si>
    <t>Nadační fond Ozvěna - kompenzační pomůcky nedoslýchavým dětem</t>
  </si>
  <si>
    <t>ostatní neinvestiční transfery neziskovým a podobným organizacím</t>
  </si>
  <si>
    <t>0570106</t>
  </si>
  <si>
    <t>ADVAITA, z.ú. - nákup 9-místného automobilu</t>
  </si>
  <si>
    <t>ostatní investiční transfery neziskovým a podobným organizacím</t>
  </si>
  <si>
    <t>Změna rozpočtu - rozpočtové opatření č. 192/18</t>
  </si>
  <si>
    <t>ZR-RO č. 192/18</t>
  </si>
  <si>
    <t>05 - Odbor sociálních věcí</t>
  </si>
  <si>
    <t xml:space="preserve">  Kapitola 914 05 - Působnosti</t>
  </si>
  <si>
    <t>tis. Kč</t>
  </si>
  <si>
    <t>ÚZ</t>
  </si>
  <si>
    <t>č.a.</t>
  </si>
  <si>
    <t>91405 - P Ů S O B N O S T I</t>
  </si>
  <si>
    <t xml:space="preserve">ZR-RO č. 192/18 </t>
  </si>
  <si>
    <t>Běžné (neinvestiční) výdaje resortu celkem</t>
  </si>
  <si>
    <t>DU</t>
  </si>
  <si>
    <t>Sociální práce</t>
  </si>
  <si>
    <t>RU</t>
  </si>
  <si>
    <t>051500</t>
  </si>
  <si>
    <t>Spociální práce - metodická pomoc obcím</t>
  </si>
  <si>
    <t>nákup ostatních služeb</t>
  </si>
  <si>
    <t>pohoštění</t>
  </si>
  <si>
    <t>Sociálně-právní ochrana</t>
  </si>
  <si>
    <t>052000</t>
  </si>
  <si>
    <t>SPO - metodická pomoc obcím</t>
  </si>
  <si>
    <t>nákup materiálu</t>
  </si>
  <si>
    <t>052300</t>
  </si>
  <si>
    <t xml:space="preserve">Krajská setkání pěstounů </t>
  </si>
  <si>
    <t>ostatní osobní výdaje</t>
  </si>
  <si>
    <t>052400</t>
  </si>
  <si>
    <t>Poradní sbor</t>
  </si>
  <si>
    <t>ostatní platy</t>
  </si>
  <si>
    <t>ostatní platby za provedenou práci jinde nezařazené</t>
  </si>
  <si>
    <t>ostatní povinné pojištění placené zaměstnavatelem</t>
  </si>
  <si>
    <t>poskytnuté neinvestiční příspěvky a náhrady</t>
  </si>
  <si>
    <t>052500</t>
  </si>
  <si>
    <t>Zabezpečení psychologických posudků pro náhradní rodinnou péči</t>
  </si>
  <si>
    <t>052501</t>
  </si>
  <si>
    <t>Pěstounská péče - lékařské a psycholog. posudky</t>
  </si>
  <si>
    <t>052800</t>
  </si>
  <si>
    <t>Rodinná politika</t>
  </si>
  <si>
    <t>Koordinátor pro záležitosti národnost. menšin a cizinců</t>
  </si>
  <si>
    <t>053000</t>
  </si>
  <si>
    <t>Metodická činnost romského koordinátora</t>
  </si>
  <si>
    <t>053100</t>
  </si>
  <si>
    <t>Podpora koordinátorů pro romské záležitosti</t>
  </si>
  <si>
    <t>platy zaměstnanců v pracovním poměru</t>
  </si>
  <si>
    <t>povinné pojistné na sociální zabezpečení a příspěvek na státní politiku zaměstnanosti</t>
  </si>
  <si>
    <t>povinné pojistné na veřejné zdravotní pojištění</t>
  </si>
  <si>
    <t>knihy, učební pomůcky a tisk</t>
  </si>
  <si>
    <t xml:space="preserve">Sociální služby </t>
  </si>
  <si>
    <t>054000</t>
  </si>
  <si>
    <t>Metodické vedení sociálních služeb</t>
  </si>
  <si>
    <t>konzultační,poradenské a právní služby</t>
  </si>
  <si>
    <t>054800</t>
  </si>
  <si>
    <t>Volnočasové aktivity seniorů LK</t>
  </si>
  <si>
    <t>povinné poj.na soc.zab.a přísp.na st.pol.zaměstnan.</t>
  </si>
  <si>
    <t>povinné poj.na veřejné zdravotní pojištění</t>
  </si>
  <si>
    <t>drobný hmotný dlouhodobý majetek</t>
  </si>
  <si>
    <t>nájemné</t>
  </si>
  <si>
    <t>054801</t>
  </si>
  <si>
    <t>Zasedání komise Rady Asociace krajů ČR pro sociální věci</t>
  </si>
  <si>
    <t>054802</t>
  </si>
  <si>
    <t>Agentura regionálního rozvoje</t>
  </si>
  <si>
    <t>054803</t>
  </si>
  <si>
    <t>Příběhy pamětníků z Libereckého kraje</t>
  </si>
  <si>
    <t>Zpracování odborných posudků</t>
  </si>
  <si>
    <t>055000</t>
  </si>
  <si>
    <t>Zpracování odborných posudků, konzultační a právní služby</t>
  </si>
  <si>
    <t>nákup kolků</t>
  </si>
  <si>
    <t>Střednědobý plán rozvoje sociálních služeb</t>
  </si>
  <si>
    <t>056000</t>
  </si>
  <si>
    <t>Strategie sociálních služeb poskytovatelů a obcí</t>
  </si>
  <si>
    <t>056100</t>
  </si>
  <si>
    <t>IT aplikace (hosting, servisní podpora a příp.úpravy) - řízení sociálních služeb</t>
  </si>
  <si>
    <t xml:space="preserve">zpracování dat a služby související s informačními 
a komunikačními technologiemi  </t>
  </si>
  <si>
    <t>Činnost protidrogového koordinátora</t>
  </si>
  <si>
    <t>057000</t>
  </si>
  <si>
    <t>Veřejné opatrovnictví</t>
  </si>
  <si>
    <t>057010</t>
  </si>
  <si>
    <t>Metodická pomoc obcím v rámci veřejného opatrovnictví</t>
  </si>
  <si>
    <t>Rok republiky</t>
  </si>
  <si>
    <t>058601</t>
  </si>
  <si>
    <t>Stoleté výročí vzniku Československé republiky</t>
  </si>
  <si>
    <t>058602</t>
  </si>
  <si>
    <t>Dary pro uživatele zařízení sociálních služeb LK, kteří v roce 2018 oslaví 100 a více let</t>
  </si>
  <si>
    <t>Penále za porušení rozpočtové kázně projektu IP1</t>
  </si>
  <si>
    <t>058801</t>
  </si>
  <si>
    <t>Penále k odvodu do NF za porušení rozpočtové kázně projektu IP1</t>
  </si>
  <si>
    <t>úhrady sankcí jiným rozpočtům</t>
  </si>
  <si>
    <t>058901</t>
  </si>
  <si>
    <t>Penále k odvodu do SR za porušení rozpočtové kázně projektu IP1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</si>
  <si>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</si>
  <si>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</si>
  <si>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</si>
  <si>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</si>
  <si>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</si>
  <si>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</si>
  <si>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</si>
  <si>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</si>
  <si>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</si>
  <si>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</si>
  <si>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</si>
  <si>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</si>
  <si>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</si>
  <si>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</si>
  <si>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</si>
  <si>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</si>
  <si>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</si>
  <si>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</si>
  <si>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</si>
  <si>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</si>
  <si>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</si>
  <si>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</si>
  <si>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</si>
  <si>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</si>
  <si>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</si>
  <si>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</si>
  <si>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</si>
  <si>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</si>
  <si>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</si>
  <si>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</si>
  <si>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</si>
  <si>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</si>
  <si>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</si>
  <si>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</si>
  <si>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</si>
  <si>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</si>
  <si>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</si>
  <si>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</si>
  <si>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</si>
  <si>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</si>
  <si>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</si>
  <si>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</si>
  <si>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</si>
  <si>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</si>
  <si>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</si>
  <si>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</si>
  <si>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</si>
  <si>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</si>
  <si>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</si>
  <si>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</si>
  <si>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</si>
  <si>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</si>
  <si>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</si>
  <si>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</si>
  <si>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</si>
  <si>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</si>
  <si>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</si>
  <si>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</si>
  <si>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</si>
  <si>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</si>
  <si>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</si>
  <si>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</si>
  <si>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</si>
  <si>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</si>
  <si>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</si>
  <si>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</si>
  <si>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032_P01_ZR_RO_192_18_Tabulky.XLS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</si>
</sst>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0.000"/>
    <numFmt numFmtId="166" formatCode="#,##0.0"/>
  </numFmts>
  <fonts count="2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 CE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</cellStyleXfs>
  <cellXfs count="418">
    <xf numFmtId="0" fontId="0" fillId="0" borderId="0" xfId="0"/>
    <xf numFmtId="0" fontId="3" fillId="0" borderId="0" xfId="1"/>
    <xf numFmtId="4" fontId="3" fillId="0" borderId="0" xfId="1" applyNumberFormat="1"/>
    <xf numFmtId="0" fontId="6" fillId="0" borderId="0" xfId="4" applyFont="1" applyAlignment="1">
      <alignment horizontal="center"/>
    </xf>
    <xf numFmtId="4" fontId="6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5" xfId="5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left" vertical="center"/>
    </xf>
    <xf numFmtId="4" fontId="7" fillId="3" borderId="6" xfId="1" applyNumberFormat="1" applyFont="1" applyFill="1" applyBorder="1" applyAlignment="1">
      <alignment vertical="center"/>
    </xf>
    <xf numFmtId="164" fontId="7" fillId="3" borderId="2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164" fontId="0" fillId="0" borderId="0" xfId="0" applyNumberFormat="1"/>
    <xf numFmtId="0" fontId="7" fillId="0" borderId="7" xfId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0" xfId="1" applyFont="1" applyBorder="1" applyAlignment="1">
      <alignment vertical="center"/>
    </xf>
    <xf numFmtId="4" fontId="7" fillId="0" borderId="10" xfId="1" applyNumberFormat="1" applyFont="1" applyBorder="1" applyAlignment="1">
      <alignment vertical="center"/>
    </xf>
    <xf numFmtId="4" fontId="7" fillId="0" borderId="11" xfId="1" applyNumberFormat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0" fontId="3" fillId="0" borderId="14" xfId="4" applyFont="1" applyBorder="1" applyAlignment="1">
      <alignment vertical="center"/>
    </xf>
    <xf numFmtId="0" fontId="10" fillId="0" borderId="15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vertical="center"/>
    </xf>
    <xf numFmtId="4" fontId="10" fillId="0" borderId="15" xfId="1" applyNumberFormat="1" applyFont="1" applyBorder="1" applyAlignment="1">
      <alignment vertical="center"/>
    </xf>
    <xf numFmtId="4" fontId="10" fillId="0" borderId="16" xfId="1" applyNumberFormat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49" fontId="10" fillId="0" borderId="18" xfId="1" applyNumberFormat="1" applyFont="1" applyBorder="1" applyAlignment="1">
      <alignment horizontal="center" vertical="center"/>
    </xf>
    <xf numFmtId="49" fontId="10" fillId="0" borderId="19" xfId="1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horizontal="center" vertical="center"/>
    </xf>
    <xf numFmtId="0" fontId="10" fillId="4" borderId="20" xfId="1" applyFont="1" applyFill="1" applyBorder="1" applyAlignment="1">
      <alignment vertical="center"/>
    </xf>
    <xf numFmtId="4" fontId="10" fillId="0" borderId="20" xfId="1" applyNumberFormat="1" applyFont="1" applyBorder="1" applyAlignment="1">
      <alignment vertical="center"/>
    </xf>
    <xf numFmtId="4" fontId="10" fillId="0" borderId="21" xfId="1" applyNumberFormat="1" applyFont="1" applyBorder="1" applyAlignment="1">
      <alignment vertical="center"/>
    </xf>
    <xf numFmtId="4" fontId="10" fillId="0" borderId="22" xfId="1" applyNumberFormat="1" applyFont="1" applyBorder="1" applyAlignment="1">
      <alignment vertical="center"/>
    </xf>
    <xf numFmtId="0" fontId="7" fillId="0" borderId="23" xfId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/>
    </xf>
    <xf numFmtId="49" fontId="7" fillId="0" borderId="9" xfId="1" applyNumberFormat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10" xfId="1" applyFont="1" applyFill="1" applyBorder="1"/>
    <xf numFmtId="164" fontId="7" fillId="0" borderId="8" xfId="1" applyNumberFormat="1" applyFont="1" applyFill="1" applyBorder="1" applyAlignment="1">
      <alignment vertical="center"/>
    </xf>
    <xf numFmtId="164" fontId="7" fillId="0" borderId="24" xfId="1" applyNumberFormat="1" applyFont="1" applyFill="1" applyBorder="1" applyAlignment="1">
      <alignment vertical="center"/>
    </xf>
    <xf numFmtId="164" fontId="7" fillId="0" borderId="25" xfId="1" applyNumberFormat="1" applyFont="1" applyFill="1" applyBorder="1" applyAlignment="1">
      <alignment vertical="center"/>
    </xf>
    <xf numFmtId="0" fontId="10" fillId="0" borderId="26" xfId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/>
    </xf>
    <xf numFmtId="49" fontId="10" fillId="0" borderId="19" xfId="1" applyNumberFormat="1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vertical="center"/>
    </xf>
    <xf numFmtId="164" fontId="10" fillId="0" borderId="28" xfId="1" applyNumberFormat="1" applyFont="1" applyFill="1" applyBorder="1" applyAlignment="1">
      <alignment vertical="center"/>
    </xf>
    <xf numFmtId="164" fontId="10" fillId="0" borderId="21" xfId="1" applyNumberFormat="1" applyFont="1" applyFill="1" applyBorder="1" applyAlignment="1">
      <alignment vertical="center"/>
    </xf>
    <xf numFmtId="164" fontId="10" fillId="0" borderId="29" xfId="1" applyNumberFormat="1" applyFont="1" applyFill="1" applyBorder="1" applyAlignment="1">
      <alignment vertical="center"/>
    </xf>
    <xf numFmtId="164" fontId="7" fillId="0" borderId="30" xfId="1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 wrapText="1"/>
    </xf>
    <xf numFmtId="4" fontId="7" fillId="0" borderId="10" xfId="1" applyNumberFormat="1" applyFont="1" applyFill="1" applyBorder="1" applyAlignment="1">
      <alignment vertical="center"/>
    </xf>
    <xf numFmtId="4" fontId="7" fillId="0" borderId="20" xfId="1" applyNumberFormat="1" applyFont="1" applyFill="1" applyBorder="1" applyAlignment="1">
      <alignment vertical="center"/>
    </xf>
    <xf numFmtId="4" fontId="7" fillId="0" borderId="11" xfId="1" applyNumberFormat="1" applyFont="1" applyFill="1" applyBorder="1" applyAlignment="1">
      <alignment vertical="center"/>
    </xf>
    <xf numFmtId="0" fontId="10" fillId="0" borderId="31" xfId="1" applyFont="1" applyFill="1" applyBorder="1" applyAlignment="1">
      <alignment horizontal="center" vertical="center"/>
    </xf>
    <xf numFmtId="49" fontId="10" fillId="0" borderId="27" xfId="1" applyNumberFormat="1" applyFont="1" applyFill="1" applyBorder="1" applyAlignment="1">
      <alignment horizontal="center" vertical="center"/>
    </xf>
    <xf numFmtId="49" fontId="10" fillId="0" borderId="32" xfId="1" applyNumberFormat="1" applyFont="1" applyFill="1" applyBorder="1" applyAlignment="1">
      <alignment horizontal="center" vertical="center"/>
    </xf>
    <xf numFmtId="4" fontId="10" fillId="0" borderId="21" xfId="1" applyNumberFormat="1" applyFont="1" applyFill="1" applyBorder="1" applyAlignment="1">
      <alignment vertical="center"/>
    </xf>
    <xf numFmtId="4" fontId="10" fillId="0" borderId="29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49" fontId="7" fillId="0" borderId="34" xfId="1" applyNumberFormat="1" applyFont="1" applyFill="1" applyBorder="1" applyAlignment="1">
      <alignment horizontal="center" vertical="center"/>
    </xf>
    <xf numFmtId="49" fontId="7" fillId="0" borderId="35" xfId="1" applyNumberFormat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vertical="center"/>
    </xf>
    <xf numFmtId="4" fontId="7" fillId="0" borderId="36" xfId="1" applyNumberFormat="1" applyFont="1" applyFill="1" applyBorder="1" applyAlignment="1">
      <alignment vertical="center"/>
    </xf>
    <xf numFmtId="4" fontId="7" fillId="0" borderId="36" xfId="1" applyNumberFormat="1" applyFont="1" applyBorder="1" applyAlignment="1">
      <alignment vertical="center"/>
    </xf>
    <xf numFmtId="4" fontId="7" fillId="0" borderId="37" xfId="1" applyNumberFormat="1" applyFont="1" applyFill="1" applyBorder="1" applyAlignment="1">
      <alignment vertical="center"/>
    </xf>
    <xf numFmtId="4" fontId="10" fillId="0" borderId="38" xfId="1" applyNumberFormat="1" applyFont="1" applyBorder="1" applyAlignment="1">
      <alignment vertical="center"/>
    </xf>
    <xf numFmtId="0" fontId="7" fillId="5" borderId="12" xfId="1" applyFont="1" applyFill="1" applyBorder="1" applyAlignment="1">
      <alignment horizontal="center" vertical="center"/>
    </xf>
    <xf numFmtId="49" fontId="7" fillId="5" borderId="13" xfId="1" applyNumberFormat="1" applyFont="1" applyFill="1" applyBorder="1" applyAlignment="1">
      <alignment horizontal="center" vertical="center"/>
    </xf>
    <xf numFmtId="49" fontId="7" fillId="5" borderId="14" xfId="1" applyNumberFormat="1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/>
    </xf>
    <xf numFmtId="0" fontId="7" fillId="5" borderId="30" xfId="0" applyFont="1" applyFill="1" applyBorder="1"/>
    <xf numFmtId="4" fontId="7" fillId="5" borderId="20" xfId="1" applyNumberFormat="1" applyFont="1" applyFill="1" applyBorder="1" applyAlignment="1">
      <alignment vertical="center"/>
    </xf>
    <xf numFmtId="4" fontId="7" fillId="5" borderId="10" xfId="1" applyNumberFormat="1" applyFont="1" applyFill="1" applyBorder="1" applyAlignment="1">
      <alignment vertical="center"/>
    </xf>
    <xf numFmtId="4" fontId="7" fillId="5" borderId="11" xfId="1" applyNumberFormat="1" applyFont="1" applyFill="1" applyBorder="1" applyAlignment="1">
      <alignment vertical="center"/>
    </xf>
    <xf numFmtId="0" fontId="10" fillId="5" borderId="31" xfId="1" applyFont="1" applyFill="1" applyBorder="1" applyAlignment="1">
      <alignment horizontal="center" vertical="center"/>
    </xf>
    <xf numFmtId="49" fontId="10" fillId="5" borderId="27" xfId="1" applyNumberFormat="1" applyFont="1" applyFill="1" applyBorder="1" applyAlignment="1">
      <alignment horizontal="center" vertical="center"/>
    </xf>
    <xf numFmtId="49" fontId="10" fillId="5" borderId="32" xfId="1" applyNumberFormat="1" applyFont="1" applyFill="1" applyBorder="1" applyAlignment="1">
      <alignment horizontal="center" vertical="center"/>
    </xf>
    <xf numFmtId="0" fontId="10" fillId="5" borderId="21" xfId="1" applyFont="1" applyFill="1" applyBorder="1" applyAlignment="1">
      <alignment horizontal="center" vertical="center"/>
    </xf>
    <xf numFmtId="0" fontId="10" fillId="5" borderId="27" xfId="1" applyFont="1" applyFill="1" applyBorder="1" applyAlignment="1">
      <alignment horizontal="center" vertical="center"/>
    </xf>
    <xf numFmtId="0" fontId="10" fillId="5" borderId="21" xfId="1" applyFont="1" applyFill="1" applyBorder="1" applyAlignment="1">
      <alignment vertical="center"/>
    </xf>
    <xf numFmtId="4" fontId="10" fillId="5" borderId="21" xfId="1" applyNumberFormat="1" applyFont="1" applyFill="1" applyBorder="1" applyAlignment="1">
      <alignment vertical="center"/>
    </xf>
    <xf numFmtId="4" fontId="10" fillId="5" borderId="38" xfId="1" applyNumberFormat="1" applyFont="1" applyFill="1" applyBorder="1" applyAlignment="1">
      <alignment vertical="center"/>
    </xf>
    <xf numFmtId="4" fontId="10" fillId="5" borderId="39" xfId="1" applyNumberFormat="1" applyFont="1" applyFill="1" applyBorder="1" applyAlignment="1">
      <alignment vertical="center"/>
    </xf>
    <xf numFmtId="0" fontId="7" fillId="0" borderId="33" xfId="1" applyFont="1" applyBorder="1" applyAlignment="1">
      <alignment horizontal="center" vertical="center"/>
    </xf>
    <xf numFmtId="49" fontId="7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6" xfId="1" applyFont="1" applyBorder="1" applyAlignment="1">
      <alignment vertical="center"/>
    </xf>
    <xf numFmtId="164" fontId="7" fillId="0" borderId="36" xfId="1" applyNumberFormat="1" applyFont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0" fontId="10" fillId="0" borderId="40" xfId="1" applyFont="1" applyBorder="1" applyAlignment="1">
      <alignment horizontal="center" vertical="center"/>
    </xf>
    <xf numFmtId="49" fontId="10" fillId="0" borderId="28" xfId="1" applyNumberFormat="1" applyFont="1" applyBorder="1" applyAlignment="1">
      <alignment horizontal="center" vertical="center"/>
    </xf>
    <xf numFmtId="0" fontId="3" fillId="0" borderId="41" xfId="4" applyFont="1" applyBorder="1" applyAlignment="1">
      <alignment vertical="center"/>
    </xf>
    <xf numFmtId="0" fontId="10" fillId="4" borderId="27" xfId="1" applyFont="1" applyFill="1" applyBorder="1" applyAlignment="1">
      <alignment horizontal="center" vertical="center"/>
    </xf>
    <xf numFmtId="0" fontId="10" fillId="4" borderId="21" xfId="1" applyFont="1" applyFill="1" applyBorder="1" applyAlignment="1">
      <alignment vertical="center"/>
    </xf>
    <xf numFmtId="164" fontId="10" fillId="0" borderId="38" xfId="1" applyNumberFormat="1" applyFont="1" applyBorder="1" applyAlignment="1">
      <alignment vertical="center"/>
    </xf>
    <xf numFmtId="164" fontId="10" fillId="0" borderId="39" xfId="1" applyNumberFormat="1" applyFont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center" vertical="center"/>
    </xf>
    <xf numFmtId="49" fontId="10" fillId="0" borderId="13" xfId="1" applyNumberFormat="1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vertical="center"/>
    </xf>
    <xf numFmtId="4" fontId="10" fillId="0" borderId="15" xfId="1" applyNumberFormat="1" applyFont="1" applyFill="1" applyBorder="1" applyAlignment="1">
      <alignment vertical="center"/>
    </xf>
    <xf numFmtId="4" fontId="10" fillId="0" borderId="16" xfId="1" applyNumberFormat="1" applyFont="1" applyFill="1" applyBorder="1" applyAlignment="1">
      <alignment vertical="center"/>
    </xf>
    <xf numFmtId="0" fontId="10" fillId="0" borderId="40" xfId="1" applyFont="1" applyFill="1" applyBorder="1" applyAlignment="1">
      <alignment horizontal="center" vertical="center"/>
    </xf>
    <xf numFmtId="49" fontId="10" fillId="0" borderId="28" xfId="1" applyNumberFormat="1" applyFont="1" applyFill="1" applyBorder="1" applyAlignment="1">
      <alignment horizontal="center" vertical="center"/>
    </xf>
    <xf numFmtId="49" fontId="10" fillId="0" borderId="41" xfId="1" applyNumberFormat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vertical="center" wrapText="1"/>
    </xf>
    <xf numFmtId="4" fontId="10" fillId="0" borderId="38" xfId="1" applyNumberFormat="1" applyFont="1" applyFill="1" applyBorder="1" applyAlignment="1">
      <alignment vertical="center"/>
    </xf>
    <xf numFmtId="4" fontId="10" fillId="0" borderId="39" xfId="1" applyNumberFormat="1" applyFont="1" applyFill="1" applyBorder="1" applyAlignment="1">
      <alignment vertical="center"/>
    </xf>
    <xf numFmtId="164" fontId="7" fillId="0" borderId="37" xfId="1" applyNumberFormat="1" applyFont="1" applyFill="1" applyBorder="1" applyAlignment="1">
      <alignment vertical="center"/>
    </xf>
    <xf numFmtId="0" fontId="3" fillId="0" borderId="41" xfId="4" applyFont="1" applyFill="1" applyBorder="1" applyAlignment="1">
      <alignment vertical="center"/>
    </xf>
    <xf numFmtId="164" fontId="10" fillId="0" borderId="39" xfId="1" applyNumberFormat="1" applyFont="1" applyFill="1" applyBorder="1" applyAlignment="1">
      <alignment vertical="center"/>
    </xf>
    <xf numFmtId="0" fontId="10" fillId="0" borderId="27" xfId="7" applyFont="1" applyFill="1" applyBorder="1" applyAlignment="1">
      <alignment vertical="center"/>
    </xf>
    <xf numFmtId="2" fontId="10" fillId="0" borderId="21" xfId="8" applyNumberFormat="1" applyFont="1" applyFill="1" applyBorder="1"/>
    <xf numFmtId="0" fontId="10" fillId="0" borderId="42" xfId="7" applyFont="1" applyFill="1" applyBorder="1" applyAlignment="1">
      <alignment horizontal="center" vertical="center"/>
    </xf>
    <xf numFmtId="0" fontId="7" fillId="0" borderId="36" xfId="1" applyFont="1" applyFill="1" applyBorder="1" applyAlignment="1">
      <alignment vertical="center" wrapText="1"/>
    </xf>
    <xf numFmtId="164" fontId="7" fillId="0" borderId="36" xfId="1" applyNumberFormat="1" applyFont="1" applyFill="1" applyBorder="1" applyAlignment="1">
      <alignment vertical="center"/>
    </xf>
    <xf numFmtId="0" fontId="10" fillId="0" borderId="43" xfId="7" applyFont="1" applyFill="1" applyBorder="1" applyAlignment="1">
      <alignment horizontal="center" vertical="center"/>
    </xf>
    <xf numFmtId="164" fontId="10" fillId="0" borderId="15" xfId="1" applyNumberFormat="1" applyFont="1" applyFill="1" applyBorder="1" applyAlignment="1">
      <alignment vertical="center"/>
    </xf>
    <xf numFmtId="164" fontId="10" fillId="0" borderId="16" xfId="1" applyNumberFormat="1" applyFont="1" applyFill="1" applyBorder="1" applyAlignment="1">
      <alignment vertical="center"/>
    </xf>
    <xf numFmtId="0" fontId="10" fillId="0" borderId="17" xfId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vertical="center"/>
    </xf>
    <xf numFmtId="164" fontId="10" fillId="0" borderId="20" xfId="1" applyNumberFormat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164" fontId="10" fillId="0" borderId="22" xfId="1" applyNumberFormat="1" applyFont="1" applyFill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0" fontId="10" fillId="4" borderId="42" xfId="7" applyFont="1" applyFill="1" applyBorder="1" applyAlignment="1">
      <alignment horizontal="center" vertical="center"/>
    </xf>
    <xf numFmtId="0" fontId="10" fillId="4" borderId="21" xfId="1" applyFont="1" applyFill="1" applyBorder="1" applyAlignment="1">
      <alignment vertical="center" wrapText="1"/>
    </xf>
    <xf numFmtId="0" fontId="10" fillId="0" borderId="21" xfId="0" applyFont="1" applyBorder="1"/>
    <xf numFmtId="164" fontId="10" fillId="0" borderId="38" xfId="1" applyNumberFormat="1" applyFont="1" applyFill="1" applyBorder="1" applyAlignment="1">
      <alignment vertical="center"/>
    </xf>
    <xf numFmtId="0" fontId="1" fillId="0" borderId="0" xfId="23"/>
    <xf numFmtId="0" fontId="11" fillId="0" borderId="0" xfId="1" applyFont="1" applyAlignment="1">
      <alignment horizontal="center" vertical="center"/>
    </xf>
    <xf numFmtId="0" fontId="3" fillId="0" borderId="0" xfId="17"/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center"/>
    </xf>
    <xf numFmtId="0" fontId="3" fillId="0" borderId="0" xfId="4" applyBorder="1"/>
    <xf numFmtId="0" fontId="3" fillId="0" borderId="0" xfId="4"/>
    <xf numFmtId="0" fontId="3" fillId="0" borderId="0" xfId="4" applyAlignment="1">
      <alignment horizontal="center"/>
    </xf>
    <xf numFmtId="0" fontId="13" fillId="6" borderId="1" xfId="4" applyFont="1" applyFill="1" applyBorder="1" applyAlignment="1">
      <alignment horizontal="center" vertical="center"/>
    </xf>
    <xf numFmtId="0" fontId="13" fillId="6" borderId="6" xfId="4" applyFont="1" applyFill="1" applyBorder="1" applyAlignment="1">
      <alignment horizontal="center" vertical="center"/>
    </xf>
    <xf numFmtId="0" fontId="9" fillId="6" borderId="2" xfId="4" applyFont="1" applyFill="1" applyBorder="1" applyAlignment="1">
      <alignment horizontal="center" vertical="center"/>
    </xf>
    <xf numFmtId="0" fontId="13" fillId="6" borderId="2" xfId="4" applyFont="1" applyFill="1" applyBorder="1" applyAlignment="1">
      <alignment horizontal="center" vertical="center"/>
    </xf>
    <xf numFmtId="0" fontId="7" fillId="6" borderId="2" xfId="4" applyFont="1" applyFill="1" applyBorder="1" applyAlignment="1">
      <alignment horizontal="center" vertical="center"/>
    </xf>
    <xf numFmtId="0" fontId="7" fillId="6" borderId="4" xfId="15" applyFont="1" applyFill="1" applyBorder="1" applyAlignment="1">
      <alignment horizontal="center" vertical="center"/>
    </xf>
    <xf numFmtId="0" fontId="7" fillId="6" borderId="4" xfId="15" applyFont="1" applyFill="1" applyBorder="1" applyAlignment="1">
      <alignment horizontal="center" vertical="center" wrapText="1"/>
    </xf>
    <xf numFmtId="0" fontId="7" fillId="6" borderId="5" xfId="15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164" fontId="7" fillId="0" borderId="4" xfId="1" applyNumberFormat="1" applyFont="1" applyFill="1" applyBorder="1" applyAlignment="1">
      <alignment vertical="center"/>
    </xf>
    <xf numFmtId="165" fontId="7" fillId="0" borderId="4" xfId="1" applyNumberFormat="1" applyFont="1" applyFill="1" applyBorder="1" applyAlignment="1">
      <alignment vertical="center"/>
    </xf>
    <xf numFmtId="164" fontId="7" fillId="0" borderId="5" xfId="1" applyNumberFormat="1" applyFont="1" applyFill="1" applyBorder="1" applyAlignment="1">
      <alignment vertical="center"/>
    </xf>
    <xf numFmtId="164" fontId="1" fillId="0" borderId="0" xfId="23" applyNumberFormat="1"/>
    <xf numFmtId="0" fontId="14" fillId="0" borderId="33" xfId="1" applyFont="1" applyFill="1" applyBorder="1" applyAlignment="1">
      <alignment horizontal="center"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vertical="center"/>
    </xf>
    <xf numFmtId="164" fontId="14" fillId="0" borderId="36" xfId="1" applyNumberFormat="1" applyFont="1" applyFill="1" applyBorder="1" applyAlignment="1">
      <alignment vertical="center"/>
    </xf>
    <xf numFmtId="165" fontId="14" fillId="0" borderId="36" xfId="1" applyNumberFormat="1" applyFont="1" applyFill="1" applyBorder="1" applyAlignment="1">
      <alignment vertical="center"/>
    </xf>
    <xf numFmtId="164" fontId="14" fillId="0" borderId="37" xfId="1" applyNumberFormat="1" applyFont="1" applyFill="1" applyBorder="1" applyAlignment="1">
      <alignment vertical="center"/>
    </xf>
    <xf numFmtId="0" fontId="7" fillId="0" borderId="44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vertical="center"/>
    </xf>
    <xf numFmtId="165" fontId="7" fillId="0" borderId="36" xfId="1" applyNumberFormat="1" applyFont="1" applyFill="1" applyBorder="1" applyAlignment="1">
      <alignment vertical="center"/>
    </xf>
    <xf numFmtId="0" fontId="10" fillId="0" borderId="43" xfId="1" applyFont="1" applyFill="1" applyBorder="1" applyAlignment="1">
      <alignment horizontal="center" vertical="center"/>
    </xf>
    <xf numFmtId="49" fontId="10" fillId="0" borderId="14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vertical="center"/>
    </xf>
    <xf numFmtId="165" fontId="10" fillId="0" borderId="15" xfId="1" applyNumberFormat="1" applyFont="1" applyFill="1" applyBorder="1" applyAlignment="1">
      <alignment vertical="center"/>
    </xf>
    <xf numFmtId="0" fontId="10" fillId="0" borderId="45" xfId="1" applyFont="1" applyFill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46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64" fontId="14" fillId="0" borderId="10" xfId="1" applyNumberFormat="1" applyFont="1" applyFill="1" applyBorder="1" applyAlignment="1">
      <alignment vertical="center"/>
    </xf>
    <xf numFmtId="165" fontId="14" fillId="0" borderId="10" xfId="1" applyNumberFormat="1" applyFont="1" applyFill="1" applyBorder="1" applyAlignment="1">
      <alignment vertical="center"/>
    </xf>
    <xf numFmtId="164" fontId="14" fillId="0" borderId="11" xfId="1" applyNumberFormat="1" applyFont="1" applyFill="1" applyBorder="1" applyAlignment="1">
      <alignment vertical="center"/>
    </xf>
    <xf numFmtId="49" fontId="7" fillId="0" borderId="14" xfId="1" applyNumberFormat="1" applyFont="1" applyFill="1" applyBorder="1" applyAlignment="1">
      <alignment horizontal="center" vertical="center"/>
    </xf>
    <xf numFmtId="164" fontId="10" fillId="0" borderId="36" xfId="1" applyNumberFormat="1" applyFont="1" applyFill="1" applyBorder="1" applyAlignment="1">
      <alignment vertical="center"/>
    </xf>
    <xf numFmtId="165" fontId="10" fillId="0" borderId="36" xfId="1" applyNumberFormat="1" applyFont="1" applyFill="1" applyBorder="1" applyAlignment="1">
      <alignment vertical="center"/>
    </xf>
    <xf numFmtId="164" fontId="10" fillId="0" borderId="37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5" fontId="7" fillId="0" borderId="15" xfId="1" applyNumberFormat="1" applyFont="1" applyFill="1" applyBorder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10" fillId="0" borderId="36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vertical="center"/>
    </xf>
    <xf numFmtId="164" fontId="10" fillId="0" borderId="15" xfId="1" applyNumberFormat="1" applyFont="1" applyFill="1" applyBorder="1"/>
    <xf numFmtId="165" fontId="10" fillId="0" borderId="15" xfId="1" applyNumberFormat="1" applyFont="1" applyFill="1" applyBorder="1"/>
    <xf numFmtId="164" fontId="10" fillId="0" borderId="16" xfId="1" applyNumberFormat="1" applyFont="1" applyFill="1" applyBorder="1"/>
    <xf numFmtId="0" fontId="7" fillId="0" borderId="43" xfId="1" applyFont="1" applyFill="1" applyBorder="1" applyAlignment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vertical="center" wrapText="1"/>
    </xf>
    <xf numFmtId="0" fontId="10" fillId="0" borderId="34" xfId="1" applyFont="1" applyFill="1" applyBorder="1" applyAlignment="1">
      <alignment vertical="center" wrapText="1"/>
    </xf>
    <xf numFmtId="0" fontId="7" fillId="0" borderId="47" xfId="1" applyFont="1" applyBorder="1" applyAlignment="1">
      <alignment horizontal="center" vertical="center"/>
    </xf>
    <xf numFmtId="0" fontId="7" fillId="0" borderId="45" xfId="1" applyFont="1" applyFill="1" applyBorder="1" applyAlignment="1">
      <alignment horizontal="center" vertical="center"/>
    </xf>
    <xf numFmtId="49" fontId="7" fillId="0" borderId="48" xfId="1" applyNumberFormat="1" applyFont="1" applyFill="1" applyBorder="1" applyAlignment="1">
      <alignment horizontal="center" vertical="center"/>
    </xf>
    <xf numFmtId="49" fontId="7" fillId="0" borderId="49" xfId="1" applyNumberFormat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vertical="center"/>
    </xf>
    <xf numFmtId="164" fontId="10" fillId="0" borderId="50" xfId="1" applyNumberFormat="1" applyFont="1" applyFill="1" applyBorder="1" applyAlignment="1">
      <alignment vertical="center"/>
    </xf>
    <xf numFmtId="165" fontId="10" fillId="0" borderId="50" xfId="1" applyNumberFormat="1" applyFont="1" applyFill="1" applyBorder="1" applyAlignment="1">
      <alignment vertical="center"/>
    </xf>
    <xf numFmtId="164" fontId="10" fillId="0" borderId="51" xfId="1" applyNumberFormat="1" applyFont="1" applyFill="1" applyBorder="1" applyAlignment="1">
      <alignment vertical="center"/>
    </xf>
    <xf numFmtId="0" fontId="7" fillId="0" borderId="31" xfId="1" applyFont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49" fontId="7" fillId="0" borderId="27" xfId="1" applyNumberFormat="1" applyFont="1" applyFill="1" applyBorder="1" applyAlignment="1">
      <alignment horizontal="center" vertical="center"/>
    </xf>
    <xf numFmtId="49" fontId="7" fillId="0" borderId="32" xfId="1" applyNumberFormat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vertical="center"/>
    </xf>
    <xf numFmtId="165" fontId="10" fillId="0" borderId="21" xfId="1" applyNumberFormat="1" applyFont="1" applyFill="1" applyBorder="1" applyAlignment="1">
      <alignment vertical="center"/>
    </xf>
    <xf numFmtId="0" fontId="14" fillId="4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 wrapText="1"/>
    </xf>
    <xf numFmtId="0" fontId="7" fillId="4" borderId="33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5" xfId="1" applyNumberFormat="1" applyFont="1" applyFill="1" applyBorder="1" applyAlignment="1">
      <alignment horizontal="center" vertical="center"/>
    </xf>
    <xf numFmtId="0" fontId="7" fillId="4" borderId="52" xfId="1" applyFont="1" applyFill="1" applyBorder="1" applyAlignment="1">
      <alignment horizontal="center" vertical="center"/>
    </xf>
    <xf numFmtId="0" fontId="7" fillId="4" borderId="34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center" vertical="center"/>
    </xf>
    <xf numFmtId="0" fontId="10" fillId="0" borderId="13" xfId="1" applyFont="1" applyFill="1" applyBorder="1"/>
    <xf numFmtId="0" fontId="10" fillId="0" borderId="13" xfId="1" applyFont="1" applyFill="1" applyBorder="1" applyAlignment="1">
      <alignment wrapText="1"/>
    </xf>
    <xf numFmtId="0" fontId="10" fillId="4" borderId="52" xfId="1" applyFont="1" applyFill="1" applyBorder="1" applyAlignment="1">
      <alignment horizontal="center" vertical="center"/>
    </xf>
    <xf numFmtId="0" fontId="10" fillId="4" borderId="34" xfId="1" applyFont="1" applyFill="1" applyBorder="1" applyAlignment="1">
      <alignment horizontal="center" vertical="center"/>
    </xf>
    <xf numFmtId="0" fontId="10" fillId="0" borderId="48" xfId="1" applyFont="1" applyFill="1" applyBorder="1"/>
    <xf numFmtId="0" fontId="10" fillId="4" borderId="53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49" fontId="10" fillId="0" borderId="21" xfId="1" applyNumberFormat="1" applyFont="1" applyFill="1" applyBorder="1" applyAlignment="1">
      <alignment horizontal="center" vertical="center"/>
    </xf>
    <xf numFmtId="49" fontId="10" fillId="0" borderId="34" xfId="1" applyNumberFormat="1" applyFont="1" applyFill="1" applyBorder="1" applyAlignment="1">
      <alignment horizontal="center" vertical="center"/>
    </xf>
    <xf numFmtId="49" fontId="10" fillId="0" borderId="36" xfId="1" applyNumberFormat="1" applyFont="1" applyFill="1" applyBorder="1" applyAlignment="1">
      <alignment horizontal="center" vertical="center"/>
    </xf>
    <xf numFmtId="164" fontId="14" fillId="0" borderId="34" xfId="1" applyNumberFormat="1" applyFont="1" applyFill="1" applyBorder="1" applyAlignment="1">
      <alignment horizontal="right" vertical="center"/>
    </xf>
    <xf numFmtId="164" fontId="14" fillId="0" borderId="37" xfId="1" applyNumberFormat="1" applyFont="1" applyFill="1" applyBorder="1" applyAlignment="1">
      <alignment horizontal="right" vertical="center"/>
    </xf>
    <xf numFmtId="0" fontId="7" fillId="4" borderId="34" xfId="1" applyFont="1" applyFill="1" applyBorder="1" applyAlignment="1">
      <alignment vertical="center"/>
    </xf>
    <xf numFmtId="164" fontId="7" fillId="4" borderId="34" xfId="1" applyNumberFormat="1" applyFont="1" applyFill="1" applyBorder="1" applyAlignment="1">
      <alignment horizontal="right" vertical="center"/>
    </xf>
    <xf numFmtId="164" fontId="7" fillId="4" borderId="37" xfId="1" applyNumberFormat="1" applyFont="1" applyFill="1" applyBorder="1" applyAlignment="1">
      <alignment horizontal="right" vertical="center"/>
    </xf>
    <xf numFmtId="0" fontId="7" fillId="4" borderId="54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10" fillId="4" borderId="34" xfId="1" applyFont="1" applyFill="1" applyBorder="1" applyAlignment="1">
      <alignment vertical="center"/>
    </xf>
    <xf numFmtId="164" fontId="10" fillId="4" borderId="34" xfId="1" applyNumberFormat="1" applyFont="1" applyFill="1" applyBorder="1" applyAlignment="1">
      <alignment horizontal="right" vertical="center"/>
    </xf>
    <xf numFmtId="164" fontId="10" fillId="4" borderId="37" xfId="1" applyNumberFormat="1" applyFont="1" applyFill="1" applyBorder="1" applyAlignment="1">
      <alignment horizontal="right" vertical="center"/>
    </xf>
    <xf numFmtId="0" fontId="10" fillId="4" borderId="55" xfId="1" applyFont="1" applyFill="1" applyBorder="1" applyAlignment="1">
      <alignment horizontal="center" vertical="center"/>
    </xf>
    <xf numFmtId="0" fontId="10" fillId="4" borderId="48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vertical="center"/>
    </xf>
    <xf numFmtId="164" fontId="10" fillId="4" borderId="13" xfId="1" applyNumberFormat="1" applyFont="1" applyFill="1" applyBorder="1" applyAlignment="1">
      <alignment horizontal="right" vertical="center"/>
    </xf>
    <xf numFmtId="164" fontId="10" fillId="4" borderId="16" xfId="1" applyNumberFormat="1" applyFont="1" applyFill="1" applyBorder="1" applyAlignment="1">
      <alignment horizontal="right" vertical="center"/>
    </xf>
    <xf numFmtId="0" fontId="10" fillId="4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left" vertical="center"/>
    </xf>
    <xf numFmtId="164" fontId="7" fillId="0" borderId="13" xfId="1" applyNumberFormat="1" applyFont="1" applyFill="1" applyBorder="1" applyAlignment="1">
      <alignment horizontal="right" vertical="center"/>
    </xf>
    <xf numFmtId="164" fontId="7" fillId="0" borderId="16" xfId="1" applyNumberFormat="1" applyFont="1" applyFill="1" applyBorder="1" applyAlignment="1">
      <alignment horizontal="right" vertical="center"/>
    </xf>
    <xf numFmtId="0" fontId="10" fillId="4" borderId="48" xfId="1" applyFont="1" applyFill="1" applyBorder="1" applyAlignment="1">
      <alignment horizontal="left" vertical="center"/>
    </xf>
    <xf numFmtId="164" fontId="10" fillId="4" borderId="48" xfId="1" applyNumberFormat="1" applyFont="1" applyFill="1" applyBorder="1" applyAlignment="1">
      <alignment horizontal="right" vertical="center"/>
    </xf>
    <xf numFmtId="164" fontId="10" fillId="4" borderId="51" xfId="1" applyNumberFormat="1" applyFont="1" applyFill="1" applyBorder="1" applyAlignment="1">
      <alignment horizontal="right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34" xfId="1" applyFont="1" applyFill="1" applyBorder="1" applyAlignment="1">
      <alignment horizontal="center" vertical="center"/>
    </xf>
    <xf numFmtId="0" fontId="7" fillId="7" borderId="13" xfId="1" applyFont="1" applyFill="1" applyBorder="1" applyAlignment="1">
      <alignment horizontal="center" vertical="center"/>
    </xf>
    <xf numFmtId="0" fontId="7" fillId="7" borderId="14" xfId="1" applyFont="1" applyFill="1" applyBorder="1" applyAlignment="1">
      <alignment horizontal="center" vertical="center"/>
    </xf>
    <xf numFmtId="49" fontId="10" fillId="7" borderId="13" xfId="1" applyNumberFormat="1" applyFont="1" applyFill="1" applyBorder="1" applyAlignment="1">
      <alignment horizontal="center" vertical="center"/>
    </xf>
    <xf numFmtId="49" fontId="10" fillId="7" borderId="15" xfId="1" applyNumberFormat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left" vertical="center"/>
    </xf>
    <xf numFmtId="164" fontId="10" fillId="7" borderId="13" xfId="1" applyNumberFormat="1" applyFont="1" applyFill="1" applyBorder="1" applyAlignment="1">
      <alignment horizontal="right" vertical="center"/>
    </xf>
    <xf numFmtId="164" fontId="10" fillId="7" borderId="16" xfId="1" applyNumberFormat="1" applyFont="1" applyFill="1" applyBorder="1" applyAlignment="1">
      <alignment horizontal="right" vertical="center"/>
    </xf>
    <xf numFmtId="0" fontId="10" fillId="4" borderId="56" xfId="1" applyFont="1" applyFill="1" applyBorder="1" applyAlignment="1">
      <alignment horizontal="center" vertical="center"/>
    </xf>
    <xf numFmtId="0" fontId="10" fillId="4" borderId="13" xfId="1" applyFont="1" applyFill="1" applyBorder="1"/>
    <xf numFmtId="164" fontId="10" fillId="4" borderId="13" xfId="1" applyNumberFormat="1" applyFont="1" applyFill="1" applyBorder="1" applyAlignment="1">
      <alignment horizontal="right"/>
    </xf>
    <xf numFmtId="164" fontId="10" fillId="4" borderId="16" xfId="1" applyNumberFormat="1" applyFont="1" applyFill="1" applyBorder="1" applyAlignment="1">
      <alignment horizontal="right"/>
    </xf>
    <xf numFmtId="0" fontId="7" fillId="0" borderId="54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vertical="center" wrapText="1"/>
    </xf>
    <xf numFmtId="164" fontId="7" fillId="4" borderId="13" xfId="1" applyNumberFormat="1" applyFont="1" applyFill="1" applyBorder="1" applyAlignment="1">
      <alignment horizontal="right" vertical="center" wrapText="1"/>
    </xf>
    <xf numFmtId="164" fontId="7" fillId="4" borderId="16" xfId="1" applyNumberFormat="1" applyFont="1" applyFill="1" applyBorder="1" applyAlignment="1">
      <alignment horizontal="right" vertical="center" wrapText="1"/>
    </xf>
    <xf numFmtId="0" fontId="10" fillId="0" borderId="55" xfId="1" applyFont="1" applyFill="1" applyBorder="1" applyAlignment="1">
      <alignment horizontal="center" vertical="center"/>
    </xf>
    <xf numFmtId="0" fontId="14" fillId="4" borderId="54" xfId="1" applyFont="1" applyFill="1" applyBorder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7" fillId="4" borderId="56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vertical="center"/>
    </xf>
    <xf numFmtId="0" fontId="10" fillId="0" borderId="27" xfId="1" applyFont="1" applyFill="1" applyBorder="1" applyAlignment="1">
      <alignment horizontal="left" vertical="center"/>
    </xf>
    <xf numFmtId="164" fontId="10" fillId="0" borderId="27" xfId="1" applyNumberFormat="1" applyFont="1" applyFill="1" applyBorder="1" applyAlignment="1">
      <alignment horizontal="right" vertical="center"/>
    </xf>
    <xf numFmtId="164" fontId="10" fillId="0" borderId="29" xfId="1" applyNumberFormat="1" applyFont="1" applyFill="1" applyBorder="1" applyAlignment="1">
      <alignment horizontal="right" vertical="center"/>
    </xf>
    <xf numFmtId="0" fontId="14" fillId="4" borderId="52" xfId="1" applyFont="1" applyFill="1" applyBorder="1" applyAlignment="1">
      <alignment horizontal="center" vertical="center"/>
    </xf>
    <xf numFmtId="0" fontId="14" fillId="4" borderId="34" xfId="1" applyFont="1" applyFill="1" applyBorder="1" applyAlignment="1">
      <alignment horizontal="center" vertical="center"/>
    </xf>
    <xf numFmtId="0" fontId="14" fillId="4" borderId="34" xfId="1" applyFont="1" applyFill="1" applyBorder="1" applyAlignment="1">
      <alignment vertical="center"/>
    </xf>
    <xf numFmtId="164" fontId="14" fillId="4" borderId="34" xfId="1" applyNumberFormat="1" applyFont="1" applyFill="1" applyBorder="1" applyAlignment="1">
      <alignment horizontal="right" vertical="center"/>
    </xf>
    <xf numFmtId="164" fontId="14" fillId="4" borderId="37" xfId="1" applyNumberFormat="1" applyFont="1" applyFill="1" applyBorder="1" applyAlignment="1">
      <alignment horizontal="right" vertical="center"/>
    </xf>
    <xf numFmtId="0" fontId="7" fillId="4" borderId="34" xfId="1" applyFont="1" applyFill="1" applyBorder="1" applyAlignment="1">
      <alignment vertical="center" wrapText="1"/>
    </xf>
    <xf numFmtId="164" fontId="7" fillId="4" borderId="34" xfId="1" applyNumberFormat="1" applyFont="1" applyFill="1" applyBorder="1" applyAlignment="1">
      <alignment horizontal="right" vertical="center" wrapText="1"/>
    </xf>
    <xf numFmtId="164" fontId="7" fillId="4" borderId="37" xfId="1" applyNumberFormat="1" applyFont="1" applyFill="1" applyBorder="1" applyAlignment="1">
      <alignment horizontal="right" vertical="center" wrapText="1"/>
    </xf>
    <xf numFmtId="0" fontId="10" fillId="4" borderId="34" xfId="1" applyFont="1" applyFill="1" applyBorder="1" applyAlignment="1">
      <alignment vertical="center" wrapText="1"/>
    </xf>
    <xf numFmtId="164" fontId="10" fillId="4" borderId="34" xfId="1" applyNumberFormat="1" applyFont="1" applyFill="1" applyBorder="1" applyAlignment="1">
      <alignment horizontal="right" vertical="center" wrapText="1"/>
    </xf>
    <xf numFmtId="164" fontId="10" fillId="4" borderId="37" xfId="1" applyNumberFormat="1" applyFont="1" applyFill="1" applyBorder="1" applyAlignment="1">
      <alignment horizontal="right" vertical="center" wrapText="1"/>
    </xf>
    <xf numFmtId="0" fontId="10" fillId="4" borderId="48" xfId="1" applyFont="1" applyFill="1" applyBorder="1" applyAlignment="1">
      <alignment vertical="center" wrapText="1"/>
    </xf>
    <xf numFmtId="164" fontId="10" fillId="4" borderId="48" xfId="1" applyNumberFormat="1" applyFont="1" applyFill="1" applyBorder="1" applyAlignment="1">
      <alignment horizontal="right" vertical="center" wrapText="1"/>
    </xf>
    <xf numFmtId="164" fontId="10" fillId="4" borderId="51" xfId="1" applyNumberFormat="1" applyFont="1" applyFill="1" applyBorder="1" applyAlignment="1">
      <alignment horizontal="right" vertical="center" wrapText="1"/>
    </xf>
    <xf numFmtId="0" fontId="10" fillId="0" borderId="27" xfId="1" applyFont="1" applyFill="1" applyBorder="1" applyAlignment="1">
      <alignment vertical="center" wrapText="1"/>
    </xf>
    <xf numFmtId="164" fontId="10" fillId="0" borderId="27" xfId="1" applyNumberFormat="1" applyFont="1" applyFill="1" applyBorder="1" applyAlignment="1">
      <alignment horizontal="right" vertical="center" wrapText="1"/>
    </xf>
    <xf numFmtId="164" fontId="10" fillId="0" borderId="29" xfId="1" applyNumberFormat="1" applyFont="1" applyFill="1" applyBorder="1" applyAlignment="1">
      <alignment horizontal="right" vertical="center" wrapText="1"/>
    </xf>
    <xf numFmtId="0" fontId="7" fillId="4" borderId="55" xfId="1" applyFont="1" applyFill="1" applyBorder="1" applyAlignment="1">
      <alignment horizontal="center" vertical="center"/>
    </xf>
    <xf numFmtId="0" fontId="7" fillId="4" borderId="48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vertical="center" wrapText="1"/>
    </xf>
    <xf numFmtId="164" fontId="10" fillId="4" borderId="13" xfId="1" applyNumberFormat="1" applyFont="1" applyFill="1" applyBorder="1" applyAlignment="1">
      <alignment horizontal="right" vertical="center" wrapText="1"/>
    </xf>
    <xf numFmtId="164" fontId="10" fillId="4" borderId="16" xfId="1" applyNumberFormat="1" applyFont="1" applyFill="1" applyBorder="1" applyAlignment="1">
      <alignment horizontal="right" vertical="center" wrapText="1"/>
    </xf>
    <xf numFmtId="0" fontId="10" fillId="4" borderId="27" xfId="1" applyFont="1" applyFill="1" applyBorder="1" applyAlignment="1">
      <alignment vertical="center"/>
    </xf>
    <xf numFmtId="164" fontId="10" fillId="4" borderId="27" xfId="1" applyNumberFormat="1" applyFont="1" applyFill="1" applyBorder="1" applyAlignment="1">
      <alignment horizontal="right" vertical="center"/>
    </xf>
    <xf numFmtId="164" fontId="10" fillId="4" borderId="29" xfId="1" applyNumberFormat="1" applyFont="1" applyFill="1" applyBorder="1" applyAlignment="1">
      <alignment horizontal="right" vertical="center"/>
    </xf>
    <xf numFmtId="0" fontId="10" fillId="4" borderId="34" xfId="1" applyFont="1" applyFill="1" applyBorder="1"/>
    <xf numFmtId="164" fontId="10" fillId="4" borderId="34" xfId="1" applyNumberFormat="1" applyFont="1" applyFill="1" applyBorder="1" applyAlignment="1">
      <alignment horizontal="right"/>
    </xf>
    <xf numFmtId="164" fontId="10" fillId="4" borderId="37" xfId="1" applyNumberFormat="1" applyFont="1" applyFill="1" applyBorder="1" applyAlignment="1">
      <alignment horizontal="right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49" fontId="10" fillId="0" borderId="48" xfId="1" applyNumberFormat="1" applyFont="1" applyFill="1" applyBorder="1" applyAlignment="1">
      <alignment horizontal="center" vertical="center"/>
    </xf>
    <xf numFmtId="49" fontId="10" fillId="0" borderId="50" xfId="1" applyNumberFormat="1" applyFont="1" applyFill="1" applyBorder="1" applyAlignment="1">
      <alignment horizontal="center" vertical="center"/>
    </xf>
    <xf numFmtId="0" fontId="10" fillId="4" borderId="18" xfId="1" applyFont="1" applyFill="1" applyBorder="1" applyAlignment="1">
      <alignment vertical="center"/>
    </xf>
    <xf numFmtId="164" fontId="10" fillId="4" borderId="18" xfId="1" applyNumberFormat="1" applyFont="1" applyFill="1" applyBorder="1" applyAlignment="1">
      <alignment horizontal="right" vertical="center"/>
    </xf>
    <xf numFmtId="164" fontId="10" fillId="4" borderId="22" xfId="1" applyNumberFormat="1" applyFont="1" applyFill="1" applyBorder="1" applyAlignment="1">
      <alignment horizontal="right" vertical="center"/>
    </xf>
    <xf numFmtId="0" fontId="14" fillId="4" borderId="53" xfId="1" applyFont="1" applyFill="1" applyBorder="1" applyAlignment="1">
      <alignment horizontal="center" vertical="center"/>
    </xf>
    <xf numFmtId="0" fontId="14" fillId="4" borderId="27" xfId="1" applyFont="1" applyFill="1" applyBorder="1" applyAlignment="1">
      <alignment horizontal="center" vertical="center"/>
    </xf>
    <xf numFmtId="164" fontId="10" fillId="0" borderId="13" xfId="1" applyNumberFormat="1" applyFont="1" applyFill="1" applyBorder="1" applyAlignment="1">
      <alignment horizontal="right" vertical="center"/>
    </xf>
    <xf numFmtId="164" fontId="10" fillId="0" borderId="16" xfId="1" applyNumberFormat="1" applyFont="1" applyFill="1" applyBorder="1" applyAlignment="1">
      <alignment horizontal="right" vertical="center"/>
    </xf>
    <xf numFmtId="0" fontId="7" fillId="4" borderId="53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10" fillId="0" borderId="34" xfId="1" applyFont="1" applyFill="1" applyBorder="1"/>
    <xf numFmtId="164" fontId="10" fillId="0" borderId="34" xfId="1" applyNumberFormat="1" applyFont="1" applyFill="1" applyBorder="1" applyAlignment="1">
      <alignment horizontal="right"/>
    </xf>
    <xf numFmtId="164" fontId="10" fillId="0" borderId="37" xfId="1" applyNumberFormat="1" applyFont="1" applyFill="1" applyBorder="1" applyAlignment="1">
      <alignment horizontal="right"/>
    </xf>
    <xf numFmtId="0" fontId="10" fillId="0" borderId="18" xfId="1" applyFont="1" applyFill="1" applyBorder="1" applyAlignment="1">
      <alignment vertical="center"/>
    </xf>
    <xf numFmtId="164" fontId="10" fillId="0" borderId="18" xfId="1" applyNumberFormat="1" applyFont="1" applyFill="1" applyBorder="1" applyAlignment="1">
      <alignment horizontal="right" vertical="center"/>
    </xf>
    <xf numFmtId="164" fontId="10" fillId="0" borderId="22" xfId="1" applyNumberFormat="1" applyFont="1" applyFill="1" applyBorder="1" applyAlignment="1">
      <alignment horizontal="right" vertical="center"/>
    </xf>
    <xf numFmtId="0" fontId="14" fillId="4" borderId="36" xfId="1" applyFont="1" applyFill="1" applyBorder="1" applyAlignment="1">
      <alignment horizontal="center" vertical="center"/>
    </xf>
    <xf numFmtId="0" fontId="3" fillId="0" borderId="0" xfId="17" applyAlignment="1">
      <alignment horizontal="center"/>
    </xf>
    <xf numFmtId="0" fontId="19" fillId="0" borderId="0" xfId="24" applyFont="1" applyFill="1"/>
    <xf numFmtId="0" fontId="19" fillId="0" borderId="0" xfId="24" applyFont="1" applyFill="1" applyAlignment="1">
      <alignment horizontal="right"/>
    </xf>
    <xf numFmtId="0" fontId="17" fillId="0" borderId="0" xfId="24"/>
    <xf numFmtId="0" fontId="20" fillId="8" borderId="1" xfId="24" applyFont="1" applyFill="1" applyBorder="1" applyAlignment="1">
      <alignment horizontal="center" vertical="center" wrapText="1"/>
    </xf>
    <xf numFmtId="0" fontId="20" fillId="8" borderId="4" xfId="24" applyFont="1" applyFill="1" applyBorder="1" applyAlignment="1">
      <alignment horizontal="center" vertical="center" wrapText="1"/>
    </xf>
    <xf numFmtId="0" fontId="20" fillId="8" borderId="5" xfId="24" applyFont="1" applyFill="1" applyBorder="1" applyAlignment="1">
      <alignment horizontal="center" vertical="center" wrapText="1"/>
    </xf>
    <xf numFmtId="0" fontId="21" fillId="0" borderId="33" xfId="24" applyFont="1" applyBorder="1" applyAlignment="1">
      <alignment vertical="center" wrapText="1"/>
    </xf>
    <xf numFmtId="0" fontId="21" fillId="0" borderId="36" xfId="24" applyFont="1" applyBorder="1" applyAlignment="1">
      <alignment horizontal="right" vertical="center" wrapText="1"/>
    </xf>
    <xf numFmtId="4" fontId="21" fillId="0" borderId="36" xfId="24" applyNumberFormat="1" applyFont="1" applyBorder="1" applyAlignment="1">
      <alignment horizontal="right" vertical="center" wrapText="1"/>
    </xf>
    <xf numFmtId="4" fontId="21" fillId="0" borderId="37" xfId="24" applyNumberFormat="1" applyFont="1" applyBorder="1" applyAlignment="1">
      <alignment horizontal="right" vertical="center" wrapText="1"/>
    </xf>
    <xf numFmtId="0" fontId="22" fillId="0" borderId="12" xfId="24" applyFont="1" applyBorder="1" applyAlignment="1">
      <alignment vertical="center" wrapText="1"/>
    </xf>
    <xf numFmtId="0" fontId="22" fillId="0" borderId="15" xfId="24" applyFont="1" applyBorder="1" applyAlignment="1">
      <alignment horizontal="right" vertical="center" wrapText="1"/>
    </xf>
    <xf numFmtId="4" fontId="22" fillId="0" borderId="15" xfId="24" applyNumberFormat="1" applyFont="1" applyBorder="1" applyAlignment="1">
      <alignment horizontal="right" vertical="center" wrapText="1"/>
    </xf>
    <xf numFmtId="4" fontId="22" fillId="0" borderId="15" xfId="24" applyNumberFormat="1" applyFont="1" applyBorder="1" applyAlignment="1">
      <alignment vertical="center"/>
    </xf>
    <xf numFmtId="4" fontId="22" fillId="0" borderId="16" xfId="24" applyNumberFormat="1" applyFont="1" applyBorder="1" applyAlignment="1">
      <alignment vertical="center"/>
    </xf>
    <xf numFmtId="4" fontId="17" fillId="0" borderId="0" xfId="24" applyNumberFormat="1"/>
    <xf numFmtId="4" fontId="22" fillId="0" borderId="36" xfId="24" applyNumberFormat="1" applyFont="1" applyBorder="1" applyAlignment="1">
      <alignment horizontal="right" vertical="center" wrapText="1"/>
    </xf>
    <xf numFmtId="0" fontId="21" fillId="0" borderId="12" xfId="24" applyFont="1" applyBorder="1" applyAlignment="1">
      <alignment vertical="center" wrapText="1"/>
    </xf>
    <xf numFmtId="4" fontId="21" fillId="0" borderId="15" xfId="24" applyNumberFormat="1" applyFont="1" applyBorder="1" applyAlignment="1">
      <alignment horizontal="right" vertical="center" wrapText="1"/>
    </xf>
    <xf numFmtId="4" fontId="21" fillId="0" borderId="16" xfId="24" applyNumberFormat="1" applyFont="1" applyBorder="1" applyAlignment="1">
      <alignment horizontal="right" vertical="center" wrapText="1"/>
    </xf>
    <xf numFmtId="4" fontId="22" fillId="0" borderId="16" xfId="24" applyNumberFormat="1" applyFont="1" applyBorder="1" applyAlignment="1">
      <alignment horizontal="right" vertical="center" wrapText="1"/>
    </xf>
    <xf numFmtId="0" fontId="21" fillId="0" borderId="15" xfId="24" applyFont="1" applyBorder="1" applyAlignment="1">
      <alignment horizontal="right" vertical="center" wrapText="1"/>
    </xf>
    <xf numFmtId="0" fontId="22" fillId="0" borderId="47" xfId="24" applyFont="1" applyBorder="1" applyAlignment="1">
      <alignment vertical="center" wrapText="1"/>
    </xf>
    <xf numFmtId="0" fontId="22" fillId="0" borderId="50" xfId="24" applyFont="1" applyBorder="1" applyAlignment="1">
      <alignment horizontal="right" vertical="center" wrapText="1"/>
    </xf>
    <xf numFmtId="4" fontId="22" fillId="0" borderId="50" xfId="24" applyNumberFormat="1" applyFont="1" applyBorder="1" applyAlignment="1">
      <alignment horizontal="right" vertical="center" wrapText="1"/>
    </xf>
    <xf numFmtId="4" fontId="22" fillId="0" borderId="51" xfId="24" applyNumberFormat="1" applyFont="1" applyBorder="1" applyAlignment="1">
      <alignment horizontal="right" vertical="center" wrapText="1"/>
    </xf>
    <xf numFmtId="0" fontId="21" fillId="0" borderId="1" xfId="24" applyFont="1" applyBorder="1" applyAlignment="1">
      <alignment vertical="center" wrapText="1"/>
    </xf>
    <xf numFmtId="0" fontId="21" fillId="0" borderId="4" xfId="24" applyFont="1" applyBorder="1" applyAlignment="1">
      <alignment horizontal="right" vertical="center" wrapText="1"/>
    </xf>
    <xf numFmtId="4" fontId="21" fillId="0" borderId="4" xfId="24" applyNumberFormat="1" applyFont="1" applyBorder="1" applyAlignment="1">
      <alignment horizontal="right" vertical="center" wrapText="1"/>
    </xf>
    <xf numFmtId="4" fontId="21" fillId="0" borderId="5" xfId="24" applyNumberFormat="1" applyFont="1" applyBorder="1" applyAlignment="1">
      <alignment horizontal="right" vertical="center" wrapText="1"/>
    </xf>
    <xf numFmtId="0" fontId="19" fillId="0" borderId="0" xfId="24" applyFont="1" applyFill="1" applyBorder="1"/>
    <xf numFmtId="166" fontId="19" fillId="0" borderId="57" xfId="24" applyNumberFormat="1" applyFont="1" applyFill="1" applyBorder="1" applyAlignment="1">
      <alignment horizontal="right"/>
    </xf>
    <xf numFmtId="0" fontId="22" fillId="0" borderId="33" xfId="24" applyFont="1" applyBorder="1" applyAlignment="1">
      <alignment horizontal="left" vertical="center" wrapText="1"/>
    </xf>
    <xf numFmtId="0" fontId="22" fillId="0" borderId="36" xfId="24" applyFont="1" applyBorder="1" applyAlignment="1">
      <alignment horizontal="right" vertical="center" wrapText="1"/>
    </xf>
    <xf numFmtId="4" fontId="22" fillId="0" borderId="37" xfId="24" applyNumberFormat="1" applyFont="1" applyBorder="1" applyAlignment="1">
      <alignment horizontal="right" vertical="center" wrapText="1"/>
    </xf>
    <xf numFmtId="0" fontId="22" fillId="0" borderId="12" xfId="24" applyFont="1" applyBorder="1" applyAlignment="1">
      <alignment horizontal="left" vertical="center" wrapText="1"/>
    </xf>
    <xf numFmtId="0" fontId="21" fillId="0" borderId="1" xfId="24" applyFont="1" applyBorder="1" applyAlignment="1">
      <alignment horizontal="left" vertical="center" wrapText="1"/>
    </xf>
    <xf numFmtId="0" fontId="0" fillId="0" borderId="0" xfId="2" applyFont="1" applyAlignment="1">
      <alignment horizontal="left"/>
    </xf>
    <xf numFmtId="0" fontId="18" fillId="8" borderId="57" xfId="24" applyFont="1" applyFill="1" applyBorder="1" applyAlignment="1">
      <alignment horizontal="center"/>
    </xf>
    <xf numFmtId="49" fontId="14" fillId="0" borderId="8" xfId="1" applyNumberFormat="1" applyFont="1" applyFill="1" applyBorder="1" applyAlignment="1">
      <alignment horizontal="center" vertical="center"/>
    </xf>
    <xf numFmtId="49" fontId="14" fillId="0" borderId="9" xfId="1" applyNumberFormat="1" applyFont="1" applyFill="1" applyBorder="1" applyAlignment="1">
      <alignment horizontal="center" vertical="center"/>
    </xf>
    <xf numFmtId="0" fontId="0" fillId="0" borderId="0" xfId="2" applyFont="1" applyAlignment="1">
      <alignment horizontal="left"/>
    </xf>
    <xf numFmtId="0" fontId="13" fillId="6" borderId="2" xfId="4" applyFont="1" applyFill="1" applyBorder="1" applyAlignment="1">
      <alignment horizontal="center" vertical="center"/>
    </xf>
    <xf numFmtId="0" fontId="13" fillId="6" borderId="3" xfId="4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49" fontId="14" fillId="0" borderId="34" xfId="1" applyNumberFormat="1" applyFont="1" applyFill="1" applyBorder="1" applyAlignment="1">
      <alignment horizontal="center" vertical="center"/>
    </xf>
    <xf numFmtId="0" fontId="15" fillId="0" borderId="35" xfId="4" applyFont="1" applyFill="1" applyBorder="1" applyAlignment="1">
      <alignment horizontal="center" vertical="center"/>
    </xf>
    <xf numFmtId="0" fontId="0" fillId="0" borderId="0" xfId="2" applyFont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3" xfId="1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5" applyFont="1" applyFill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vertical="center"/>
    </xf>
    <xf numFmtId="164" fontId="7" fillId="4" borderId="13" xfId="1" applyNumberFormat="1" applyFont="1" applyFill="1" applyBorder="1" applyAlignment="1">
      <alignment horizontal="right" vertical="center"/>
    </xf>
    <xf numFmtId="164" fontId="7" fillId="4" borderId="16" xfId="1" applyNumberFormat="1" applyFont="1" applyFill="1" applyBorder="1" applyAlignment="1">
      <alignment horizontal="right" vertical="center"/>
    </xf>
  </cellXfs>
  <cellStyles count="25">
    <cellStyle name="čárky 2" xfId="9"/>
    <cellStyle name="čárky 3" xfId="10"/>
    <cellStyle name="čárky 3 2" xfId="11"/>
    <cellStyle name="čárky 3 3" xfId="12"/>
    <cellStyle name="Normální" xfId="0" builtinId="0"/>
    <cellStyle name="Normální 10" xfId="23"/>
    <cellStyle name="Normální 11" xfId="8"/>
    <cellStyle name="Normální 12" xfId="24"/>
    <cellStyle name="normální 2" xfId="4"/>
    <cellStyle name="Normální 22" xfId="13"/>
    <cellStyle name="Normální 3" xfId="14"/>
    <cellStyle name="Normální 4" xfId="5"/>
    <cellStyle name="Normální 4 2" xfId="15"/>
    <cellStyle name="Normální 5" xfId="16"/>
    <cellStyle name="Normální 5 2" xfId="17"/>
    <cellStyle name="Normální 5 3" xfId="18"/>
    <cellStyle name="Normální 6" xfId="19"/>
    <cellStyle name="Normální 7" xfId="20"/>
    <cellStyle name="Normální 8" xfId="21"/>
    <cellStyle name="Normální 9" xfId="22"/>
    <cellStyle name="normální_2. Rozpočet 2007 - tabulky" xfId="3"/>
    <cellStyle name="normální_Rozpis výdajů 03 bez PO 2 2 2" xfId="1"/>
    <cellStyle name="normální_Rozpis výdajů 03 bez PO_04 - OSMTVS" xfId="6"/>
    <cellStyle name="normální_Rozpis výdajů 03 bez PO_UR 2008 1-168 tisk" xfId="7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C1" sqref="C1"/>
    </sheetView>
  </sheetViews>
  <sheetFormatPr defaultRowHeight="12.75" x14ac:dyDescent="0.2"/>
  <cols>
    <col min="1" max="1" width="36.5703125" style="362" bestFit="1" customWidth="1"/>
    <col min="2" max="2" width="7.28515625" style="362" customWidth="1"/>
    <col min="3" max="3" width="13.85546875" style="362" customWidth="1"/>
    <col min="4" max="4" width="10.7109375" style="362" bestFit="1" customWidth="1"/>
    <col min="5" max="5" width="14.140625" style="362" customWidth="1"/>
    <col min="6" max="9" width="9.140625" style="362"/>
    <col min="10" max="10" width="11.7109375" style="362" bestFit="1" customWidth="1"/>
    <col min="11" max="256" width="9.140625" style="362"/>
    <col min="257" max="257" width="36.5703125" style="362" bestFit="1" customWidth="1"/>
    <col min="258" max="258" width="7.28515625" style="362" customWidth="1"/>
    <col min="259" max="259" width="13.85546875" style="362" customWidth="1"/>
    <col min="260" max="260" width="10.7109375" style="362" bestFit="1" customWidth="1"/>
    <col min="261" max="261" width="14.140625" style="362" customWidth="1"/>
    <col min="262" max="265" width="9.140625" style="362"/>
    <col min="266" max="266" width="11.7109375" style="362" bestFit="1" customWidth="1"/>
    <col min="267" max="512" width="9.140625" style="362"/>
    <col min="513" max="513" width="36.5703125" style="362" bestFit="1" customWidth="1"/>
    <col min="514" max="514" width="7.28515625" style="362" customWidth="1"/>
    <col min="515" max="515" width="13.85546875" style="362" customWidth="1"/>
    <col min="516" max="516" width="10.7109375" style="362" bestFit="1" customWidth="1"/>
    <col min="517" max="517" width="14.140625" style="362" customWidth="1"/>
    <col min="518" max="521" width="9.140625" style="362"/>
    <col min="522" max="522" width="11.7109375" style="362" bestFit="1" customWidth="1"/>
    <col min="523" max="768" width="9.140625" style="362"/>
    <col min="769" max="769" width="36.5703125" style="362" bestFit="1" customWidth="1"/>
    <col min="770" max="770" width="7.28515625" style="362" customWidth="1"/>
    <col min="771" max="771" width="13.85546875" style="362" customWidth="1"/>
    <col min="772" max="772" width="10.7109375" style="362" bestFit="1" customWidth="1"/>
    <col min="773" max="773" width="14.140625" style="362" customWidth="1"/>
    <col min="774" max="777" width="9.140625" style="362"/>
    <col min="778" max="778" width="11.7109375" style="362" bestFit="1" customWidth="1"/>
    <col min="779" max="1024" width="9.140625" style="362"/>
    <col min="1025" max="1025" width="36.5703125" style="362" bestFit="1" customWidth="1"/>
    <col min="1026" max="1026" width="7.28515625" style="362" customWidth="1"/>
    <col min="1027" max="1027" width="13.85546875" style="362" customWidth="1"/>
    <col min="1028" max="1028" width="10.7109375" style="362" bestFit="1" customWidth="1"/>
    <col min="1029" max="1029" width="14.140625" style="362" customWidth="1"/>
    <col min="1030" max="1033" width="9.140625" style="362"/>
    <col min="1034" max="1034" width="11.7109375" style="362" bestFit="1" customWidth="1"/>
    <col min="1035" max="1280" width="9.140625" style="362"/>
    <col min="1281" max="1281" width="36.5703125" style="362" bestFit="1" customWidth="1"/>
    <col min="1282" max="1282" width="7.28515625" style="362" customWidth="1"/>
    <col min="1283" max="1283" width="13.85546875" style="362" customWidth="1"/>
    <col min="1284" max="1284" width="10.7109375" style="362" bestFit="1" customWidth="1"/>
    <col min="1285" max="1285" width="14.140625" style="362" customWidth="1"/>
    <col min="1286" max="1289" width="9.140625" style="362"/>
    <col min="1290" max="1290" width="11.7109375" style="362" bestFit="1" customWidth="1"/>
    <col min="1291" max="1536" width="9.140625" style="362"/>
    <col min="1537" max="1537" width="36.5703125" style="362" bestFit="1" customWidth="1"/>
    <col min="1538" max="1538" width="7.28515625" style="362" customWidth="1"/>
    <col min="1539" max="1539" width="13.85546875" style="362" customWidth="1"/>
    <col min="1540" max="1540" width="10.7109375" style="362" bestFit="1" customWidth="1"/>
    <col min="1541" max="1541" width="14.140625" style="362" customWidth="1"/>
    <col min="1542" max="1545" width="9.140625" style="362"/>
    <col min="1546" max="1546" width="11.7109375" style="362" bestFit="1" customWidth="1"/>
    <col min="1547" max="1792" width="9.140625" style="362"/>
    <col min="1793" max="1793" width="36.5703125" style="362" bestFit="1" customWidth="1"/>
    <col min="1794" max="1794" width="7.28515625" style="362" customWidth="1"/>
    <col min="1795" max="1795" width="13.85546875" style="362" customWidth="1"/>
    <col min="1796" max="1796" width="10.7109375" style="362" bestFit="1" customWidth="1"/>
    <col min="1797" max="1797" width="14.140625" style="362" customWidth="1"/>
    <col min="1798" max="1801" width="9.140625" style="362"/>
    <col min="1802" max="1802" width="11.7109375" style="362" bestFit="1" customWidth="1"/>
    <col min="1803" max="2048" width="9.140625" style="362"/>
    <col min="2049" max="2049" width="36.5703125" style="362" bestFit="1" customWidth="1"/>
    <col min="2050" max="2050" width="7.28515625" style="362" customWidth="1"/>
    <col min="2051" max="2051" width="13.85546875" style="362" customWidth="1"/>
    <col min="2052" max="2052" width="10.7109375" style="362" bestFit="1" customWidth="1"/>
    <col min="2053" max="2053" width="14.140625" style="362" customWidth="1"/>
    <col min="2054" max="2057" width="9.140625" style="362"/>
    <col min="2058" max="2058" width="11.7109375" style="362" bestFit="1" customWidth="1"/>
    <col min="2059" max="2304" width="9.140625" style="362"/>
    <col min="2305" max="2305" width="36.5703125" style="362" bestFit="1" customWidth="1"/>
    <col min="2306" max="2306" width="7.28515625" style="362" customWidth="1"/>
    <col min="2307" max="2307" width="13.85546875" style="362" customWidth="1"/>
    <col min="2308" max="2308" width="10.7109375" style="362" bestFit="1" customWidth="1"/>
    <col min="2309" max="2309" width="14.140625" style="362" customWidth="1"/>
    <col min="2310" max="2313" width="9.140625" style="362"/>
    <col min="2314" max="2314" width="11.7109375" style="362" bestFit="1" customWidth="1"/>
    <col min="2315" max="2560" width="9.140625" style="362"/>
    <col min="2561" max="2561" width="36.5703125" style="362" bestFit="1" customWidth="1"/>
    <col min="2562" max="2562" width="7.28515625" style="362" customWidth="1"/>
    <col min="2563" max="2563" width="13.85546875" style="362" customWidth="1"/>
    <col min="2564" max="2564" width="10.7109375" style="362" bestFit="1" customWidth="1"/>
    <col min="2565" max="2565" width="14.140625" style="362" customWidth="1"/>
    <col min="2566" max="2569" width="9.140625" style="362"/>
    <col min="2570" max="2570" width="11.7109375" style="362" bestFit="1" customWidth="1"/>
    <col min="2571" max="2816" width="9.140625" style="362"/>
    <col min="2817" max="2817" width="36.5703125" style="362" bestFit="1" customWidth="1"/>
    <col min="2818" max="2818" width="7.28515625" style="362" customWidth="1"/>
    <col min="2819" max="2819" width="13.85546875" style="362" customWidth="1"/>
    <col min="2820" max="2820" width="10.7109375" style="362" bestFit="1" customWidth="1"/>
    <col min="2821" max="2821" width="14.140625" style="362" customWidth="1"/>
    <col min="2822" max="2825" width="9.140625" style="362"/>
    <col min="2826" max="2826" width="11.7109375" style="362" bestFit="1" customWidth="1"/>
    <col min="2827" max="3072" width="9.140625" style="362"/>
    <col min="3073" max="3073" width="36.5703125" style="362" bestFit="1" customWidth="1"/>
    <col min="3074" max="3074" width="7.28515625" style="362" customWidth="1"/>
    <col min="3075" max="3075" width="13.85546875" style="362" customWidth="1"/>
    <col min="3076" max="3076" width="10.7109375" style="362" bestFit="1" customWidth="1"/>
    <col min="3077" max="3077" width="14.140625" style="362" customWidth="1"/>
    <col min="3078" max="3081" width="9.140625" style="362"/>
    <col min="3082" max="3082" width="11.7109375" style="362" bestFit="1" customWidth="1"/>
    <col min="3083" max="3328" width="9.140625" style="362"/>
    <col min="3329" max="3329" width="36.5703125" style="362" bestFit="1" customWidth="1"/>
    <col min="3330" max="3330" width="7.28515625" style="362" customWidth="1"/>
    <col min="3331" max="3331" width="13.85546875" style="362" customWidth="1"/>
    <col min="3332" max="3332" width="10.7109375" style="362" bestFit="1" customWidth="1"/>
    <col min="3333" max="3333" width="14.140625" style="362" customWidth="1"/>
    <col min="3334" max="3337" width="9.140625" style="362"/>
    <col min="3338" max="3338" width="11.7109375" style="362" bestFit="1" customWidth="1"/>
    <col min="3339" max="3584" width="9.140625" style="362"/>
    <col min="3585" max="3585" width="36.5703125" style="362" bestFit="1" customWidth="1"/>
    <col min="3586" max="3586" width="7.28515625" style="362" customWidth="1"/>
    <col min="3587" max="3587" width="13.85546875" style="362" customWidth="1"/>
    <col min="3588" max="3588" width="10.7109375" style="362" bestFit="1" customWidth="1"/>
    <col min="3589" max="3589" width="14.140625" style="362" customWidth="1"/>
    <col min="3590" max="3593" width="9.140625" style="362"/>
    <col min="3594" max="3594" width="11.7109375" style="362" bestFit="1" customWidth="1"/>
    <col min="3595" max="3840" width="9.140625" style="362"/>
    <col min="3841" max="3841" width="36.5703125" style="362" bestFit="1" customWidth="1"/>
    <col min="3842" max="3842" width="7.28515625" style="362" customWidth="1"/>
    <col min="3843" max="3843" width="13.85546875" style="362" customWidth="1"/>
    <col min="3844" max="3844" width="10.7109375" style="362" bestFit="1" customWidth="1"/>
    <col min="3845" max="3845" width="14.140625" style="362" customWidth="1"/>
    <col min="3846" max="3849" width="9.140625" style="362"/>
    <col min="3850" max="3850" width="11.7109375" style="362" bestFit="1" customWidth="1"/>
    <col min="3851" max="4096" width="9.140625" style="362"/>
    <col min="4097" max="4097" width="36.5703125" style="362" bestFit="1" customWidth="1"/>
    <col min="4098" max="4098" width="7.28515625" style="362" customWidth="1"/>
    <col min="4099" max="4099" width="13.85546875" style="362" customWidth="1"/>
    <col min="4100" max="4100" width="10.7109375" style="362" bestFit="1" customWidth="1"/>
    <col min="4101" max="4101" width="14.140625" style="362" customWidth="1"/>
    <col min="4102" max="4105" width="9.140625" style="362"/>
    <col min="4106" max="4106" width="11.7109375" style="362" bestFit="1" customWidth="1"/>
    <col min="4107" max="4352" width="9.140625" style="362"/>
    <col min="4353" max="4353" width="36.5703125" style="362" bestFit="1" customWidth="1"/>
    <col min="4354" max="4354" width="7.28515625" style="362" customWidth="1"/>
    <col min="4355" max="4355" width="13.85546875" style="362" customWidth="1"/>
    <col min="4356" max="4356" width="10.7109375" style="362" bestFit="1" customWidth="1"/>
    <col min="4357" max="4357" width="14.140625" style="362" customWidth="1"/>
    <col min="4358" max="4361" width="9.140625" style="362"/>
    <col min="4362" max="4362" width="11.7109375" style="362" bestFit="1" customWidth="1"/>
    <col min="4363" max="4608" width="9.140625" style="362"/>
    <col min="4609" max="4609" width="36.5703125" style="362" bestFit="1" customWidth="1"/>
    <col min="4610" max="4610" width="7.28515625" style="362" customWidth="1"/>
    <col min="4611" max="4611" width="13.85546875" style="362" customWidth="1"/>
    <col min="4612" max="4612" width="10.7109375" style="362" bestFit="1" customWidth="1"/>
    <col min="4613" max="4613" width="14.140625" style="362" customWidth="1"/>
    <col min="4614" max="4617" width="9.140625" style="362"/>
    <col min="4618" max="4618" width="11.7109375" style="362" bestFit="1" customWidth="1"/>
    <col min="4619" max="4864" width="9.140625" style="362"/>
    <col min="4865" max="4865" width="36.5703125" style="362" bestFit="1" customWidth="1"/>
    <col min="4866" max="4866" width="7.28515625" style="362" customWidth="1"/>
    <col min="4867" max="4867" width="13.85546875" style="362" customWidth="1"/>
    <col min="4868" max="4868" width="10.7109375" style="362" bestFit="1" customWidth="1"/>
    <col min="4869" max="4869" width="14.140625" style="362" customWidth="1"/>
    <col min="4870" max="4873" width="9.140625" style="362"/>
    <col min="4874" max="4874" width="11.7109375" style="362" bestFit="1" customWidth="1"/>
    <col min="4875" max="5120" width="9.140625" style="362"/>
    <col min="5121" max="5121" width="36.5703125" style="362" bestFit="1" customWidth="1"/>
    <col min="5122" max="5122" width="7.28515625" style="362" customWidth="1"/>
    <col min="5123" max="5123" width="13.85546875" style="362" customWidth="1"/>
    <col min="5124" max="5124" width="10.7109375" style="362" bestFit="1" customWidth="1"/>
    <col min="5125" max="5125" width="14.140625" style="362" customWidth="1"/>
    <col min="5126" max="5129" width="9.140625" style="362"/>
    <col min="5130" max="5130" width="11.7109375" style="362" bestFit="1" customWidth="1"/>
    <col min="5131" max="5376" width="9.140625" style="362"/>
    <col min="5377" max="5377" width="36.5703125" style="362" bestFit="1" customWidth="1"/>
    <col min="5378" max="5378" width="7.28515625" style="362" customWidth="1"/>
    <col min="5379" max="5379" width="13.85546875" style="362" customWidth="1"/>
    <col min="5380" max="5380" width="10.7109375" style="362" bestFit="1" customWidth="1"/>
    <col min="5381" max="5381" width="14.140625" style="362" customWidth="1"/>
    <col min="5382" max="5385" width="9.140625" style="362"/>
    <col min="5386" max="5386" width="11.7109375" style="362" bestFit="1" customWidth="1"/>
    <col min="5387" max="5632" width="9.140625" style="362"/>
    <col min="5633" max="5633" width="36.5703125" style="362" bestFit="1" customWidth="1"/>
    <col min="5634" max="5634" width="7.28515625" style="362" customWidth="1"/>
    <col min="5635" max="5635" width="13.85546875" style="362" customWidth="1"/>
    <col min="5636" max="5636" width="10.7109375" style="362" bestFit="1" customWidth="1"/>
    <col min="5637" max="5637" width="14.140625" style="362" customWidth="1"/>
    <col min="5638" max="5641" width="9.140625" style="362"/>
    <col min="5642" max="5642" width="11.7109375" style="362" bestFit="1" customWidth="1"/>
    <col min="5643" max="5888" width="9.140625" style="362"/>
    <col min="5889" max="5889" width="36.5703125" style="362" bestFit="1" customWidth="1"/>
    <col min="5890" max="5890" width="7.28515625" style="362" customWidth="1"/>
    <col min="5891" max="5891" width="13.85546875" style="362" customWidth="1"/>
    <col min="5892" max="5892" width="10.7109375" style="362" bestFit="1" customWidth="1"/>
    <col min="5893" max="5893" width="14.140625" style="362" customWidth="1"/>
    <col min="5894" max="5897" width="9.140625" style="362"/>
    <col min="5898" max="5898" width="11.7109375" style="362" bestFit="1" customWidth="1"/>
    <col min="5899" max="6144" width="9.140625" style="362"/>
    <col min="6145" max="6145" width="36.5703125" style="362" bestFit="1" customWidth="1"/>
    <col min="6146" max="6146" width="7.28515625" style="362" customWidth="1"/>
    <col min="6147" max="6147" width="13.85546875" style="362" customWidth="1"/>
    <col min="6148" max="6148" width="10.7109375" style="362" bestFit="1" customWidth="1"/>
    <col min="6149" max="6149" width="14.140625" style="362" customWidth="1"/>
    <col min="6150" max="6153" width="9.140625" style="362"/>
    <col min="6154" max="6154" width="11.7109375" style="362" bestFit="1" customWidth="1"/>
    <col min="6155" max="6400" width="9.140625" style="362"/>
    <col min="6401" max="6401" width="36.5703125" style="362" bestFit="1" customWidth="1"/>
    <col min="6402" max="6402" width="7.28515625" style="362" customWidth="1"/>
    <col min="6403" max="6403" width="13.85546875" style="362" customWidth="1"/>
    <col min="6404" max="6404" width="10.7109375" style="362" bestFit="1" customWidth="1"/>
    <col min="6405" max="6405" width="14.140625" style="362" customWidth="1"/>
    <col min="6406" max="6409" width="9.140625" style="362"/>
    <col min="6410" max="6410" width="11.7109375" style="362" bestFit="1" customWidth="1"/>
    <col min="6411" max="6656" width="9.140625" style="362"/>
    <col min="6657" max="6657" width="36.5703125" style="362" bestFit="1" customWidth="1"/>
    <col min="6658" max="6658" width="7.28515625" style="362" customWidth="1"/>
    <col min="6659" max="6659" width="13.85546875" style="362" customWidth="1"/>
    <col min="6660" max="6660" width="10.7109375" style="362" bestFit="1" customWidth="1"/>
    <col min="6661" max="6661" width="14.140625" style="362" customWidth="1"/>
    <col min="6662" max="6665" width="9.140625" style="362"/>
    <col min="6666" max="6666" width="11.7109375" style="362" bestFit="1" customWidth="1"/>
    <col min="6667" max="6912" width="9.140625" style="362"/>
    <col min="6913" max="6913" width="36.5703125" style="362" bestFit="1" customWidth="1"/>
    <col min="6914" max="6914" width="7.28515625" style="362" customWidth="1"/>
    <col min="6915" max="6915" width="13.85546875" style="362" customWidth="1"/>
    <col min="6916" max="6916" width="10.7109375" style="362" bestFit="1" customWidth="1"/>
    <col min="6917" max="6917" width="14.140625" style="362" customWidth="1"/>
    <col min="6918" max="6921" width="9.140625" style="362"/>
    <col min="6922" max="6922" width="11.7109375" style="362" bestFit="1" customWidth="1"/>
    <col min="6923" max="7168" width="9.140625" style="362"/>
    <col min="7169" max="7169" width="36.5703125" style="362" bestFit="1" customWidth="1"/>
    <col min="7170" max="7170" width="7.28515625" style="362" customWidth="1"/>
    <col min="7171" max="7171" width="13.85546875" style="362" customWidth="1"/>
    <col min="7172" max="7172" width="10.7109375" style="362" bestFit="1" customWidth="1"/>
    <col min="7173" max="7173" width="14.140625" style="362" customWidth="1"/>
    <col min="7174" max="7177" width="9.140625" style="362"/>
    <col min="7178" max="7178" width="11.7109375" style="362" bestFit="1" customWidth="1"/>
    <col min="7179" max="7424" width="9.140625" style="362"/>
    <col min="7425" max="7425" width="36.5703125" style="362" bestFit="1" customWidth="1"/>
    <col min="7426" max="7426" width="7.28515625" style="362" customWidth="1"/>
    <col min="7427" max="7427" width="13.85546875" style="362" customWidth="1"/>
    <col min="7428" max="7428" width="10.7109375" style="362" bestFit="1" customWidth="1"/>
    <col min="7429" max="7429" width="14.140625" style="362" customWidth="1"/>
    <col min="7430" max="7433" width="9.140625" style="362"/>
    <col min="7434" max="7434" width="11.7109375" style="362" bestFit="1" customWidth="1"/>
    <col min="7435" max="7680" width="9.140625" style="362"/>
    <col min="7681" max="7681" width="36.5703125" style="362" bestFit="1" customWidth="1"/>
    <col min="7682" max="7682" width="7.28515625" style="362" customWidth="1"/>
    <col min="7683" max="7683" width="13.85546875" style="362" customWidth="1"/>
    <col min="7684" max="7684" width="10.7109375" style="362" bestFit="1" customWidth="1"/>
    <col min="7685" max="7685" width="14.140625" style="362" customWidth="1"/>
    <col min="7686" max="7689" width="9.140625" style="362"/>
    <col min="7690" max="7690" width="11.7109375" style="362" bestFit="1" customWidth="1"/>
    <col min="7691" max="7936" width="9.140625" style="362"/>
    <col min="7937" max="7937" width="36.5703125" style="362" bestFit="1" customWidth="1"/>
    <col min="7938" max="7938" width="7.28515625" style="362" customWidth="1"/>
    <col min="7939" max="7939" width="13.85546875" style="362" customWidth="1"/>
    <col min="7940" max="7940" width="10.7109375" style="362" bestFit="1" customWidth="1"/>
    <col min="7941" max="7941" width="14.140625" style="362" customWidth="1"/>
    <col min="7942" max="7945" width="9.140625" style="362"/>
    <col min="7946" max="7946" width="11.7109375" style="362" bestFit="1" customWidth="1"/>
    <col min="7947" max="8192" width="9.140625" style="362"/>
    <col min="8193" max="8193" width="36.5703125" style="362" bestFit="1" customWidth="1"/>
    <col min="8194" max="8194" width="7.28515625" style="362" customWidth="1"/>
    <col min="8195" max="8195" width="13.85546875" style="362" customWidth="1"/>
    <col min="8196" max="8196" width="10.7109375" style="362" bestFit="1" customWidth="1"/>
    <col min="8197" max="8197" width="14.140625" style="362" customWidth="1"/>
    <col min="8198" max="8201" width="9.140625" style="362"/>
    <col min="8202" max="8202" width="11.7109375" style="362" bestFit="1" customWidth="1"/>
    <col min="8203" max="8448" width="9.140625" style="362"/>
    <col min="8449" max="8449" width="36.5703125" style="362" bestFit="1" customWidth="1"/>
    <col min="8450" max="8450" width="7.28515625" style="362" customWidth="1"/>
    <col min="8451" max="8451" width="13.85546875" style="362" customWidth="1"/>
    <col min="8452" max="8452" width="10.7109375" style="362" bestFit="1" customWidth="1"/>
    <col min="8453" max="8453" width="14.140625" style="362" customWidth="1"/>
    <col min="8454" max="8457" width="9.140625" style="362"/>
    <col min="8458" max="8458" width="11.7109375" style="362" bestFit="1" customWidth="1"/>
    <col min="8459" max="8704" width="9.140625" style="362"/>
    <col min="8705" max="8705" width="36.5703125" style="362" bestFit="1" customWidth="1"/>
    <col min="8706" max="8706" width="7.28515625" style="362" customWidth="1"/>
    <col min="8707" max="8707" width="13.85546875" style="362" customWidth="1"/>
    <col min="8708" max="8708" width="10.7109375" style="362" bestFit="1" customWidth="1"/>
    <col min="8709" max="8709" width="14.140625" style="362" customWidth="1"/>
    <col min="8710" max="8713" width="9.140625" style="362"/>
    <col min="8714" max="8714" width="11.7109375" style="362" bestFit="1" customWidth="1"/>
    <col min="8715" max="8960" width="9.140625" style="362"/>
    <col min="8961" max="8961" width="36.5703125" style="362" bestFit="1" customWidth="1"/>
    <col min="8962" max="8962" width="7.28515625" style="362" customWidth="1"/>
    <col min="8963" max="8963" width="13.85546875" style="362" customWidth="1"/>
    <col min="8964" max="8964" width="10.7109375" style="362" bestFit="1" customWidth="1"/>
    <col min="8965" max="8965" width="14.140625" style="362" customWidth="1"/>
    <col min="8966" max="8969" width="9.140625" style="362"/>
    <col min="8970" max="8970" width="11.7109375" style="362" bestFit="1" customWidth="1"/>
    <col min="8971" max="9216" width="9.140625" style="362"/>
    <col min="9217" max="9217" width="36.5703125" style="362" bestFit="1" customWidth="1"/>
    <col min="9218" max="9218" width="7.28515625" style="362" customWidth="1"/>
    <col min="9219" max="9219" width="13.85546875" style="362" customWidth="1"/>
    <col min="9220" max="9220" width="10.7109375" style="362" bestFit="1" customWidth="1"/>
    <col min="9221" max="9221" width="14.140625" style="362" customWidth="1"/>
    <col min="9222" max="9225" width="9.140625" style="362"/>
    <col min="9226" max="9226" width="11.7109375" style="362" bestFit="1" customWidth="1"/>
    <col min="9227" max="9472" width="9.140625" style="362"/>
    <col min="9473" max="9473" width="36.5703125" style="362" bestFit="1" customWidth="1"/>
    <col min="9474" max="9474" width="7.28515625" style="362" customWidth="1"/>
    <col min="9475" max="9475" width="13.85546875" style="362" customWidth="1"/>
    <col min="9476" max="9476" width="10.7109375" style="362" bestFit="1" customWidth="1"/>
    <col min="9477" max="9477" width="14.140625" style="362" customWidth="1"/>
    <col min="9478" max="9481" width="9.140625" style="362"/>
    <col min="9482" max="9482" width="11.7109375" style="362" bestFit="1" customWidth="1"/>
    <col min="9483" max="9728" width="9.140625" style="362"/>
    <col min="9729" max="9729" width="36.5703125" style="362" bestFit="1" customWidth="1"/>
    <col min="9730" max="9730" width="7.28515625" style="362" customWidth="1"/>
    <col min="9731" max="9731" width="13.85546875" style="362" customWidth="1"/>
    <col min="9732" max="9732" width="10.7109375" style="362" bestFit="1" customWidth="1"/>
    <col min="9733" max="9733" width="14.140625" style="362" customWidth="1"/>
    <col min="9734" max="9737" width="9.140625" style="362"/>
    <col min="9738" max="9738" width="11.7109375" style="362" bestFit="1" customWidth="1"/>
    <col min="9739" max="9984" width="9.140625" style="362"/>
    <col min="9985" max="9985" width="36.5703125" style="362" bestFit="1" customWidth="1"/>
    <col min="9986" max="9986" width="7.28515625" style="362" customWidth="1"/>
    <col min="9987" max="9987" width="13.85546875" style="362" customWidth="1"/>
    <col min="9988" max="9988" width="10.7109375" style="362" bestFit="1" customWidth="1"/>
    <col min="9989" max="9989" width="14.140625" style="362" customWidth="1"/>
    <col min="9990" max="9993" width="9.140625" style="362"/>
    <col min="9994" max="9994" width="11.7109375" style="362" bestFit="1" customWidth="1"/>
    <col min="9995" max="10240" width="9.140625" style="362"/>
    <col min="10241" max="10241" width="36.5703125" style="362" bestFit="1" customWidth="1"/>
    <col min="10242" max="10242" width="7.28515625" style="362" customWidth="1"/>
    <col min="10243" max="10243" width="13.85546875" style="362" customWidth="1"/>
    <col min="10244" max="10244" width="10.7109375" style="362" bestFit="1" customWidth="1"/>
    <col min="10245" max="10245" width="14.140625" style="362" customWidth="1"/>
    <col min="10246" max="10249" width="9.140625" style="362"/>
    <col min="10250" max="10250" width="11.7109375" style="362" bestFit="1" customWidth="1"/>
    <col min="10251" max="10496" width="9.140625" style="362"/>
    <col min="10497" max="10497" width="36.5703125" style="362" bestFit="1" customWidth="1"/>
    <col min="10498" max="10498" width="7.28515625" style="362" customWidth="1"/>
    <col min="10499" max="10499" width="13.85546875" style="362" customWidth="1"/>
    <col min="10500" max="10500" width="10.7109375" style="362" bestFit="1" customWidth="1"/>
    <col min="10501" max="10501" width="14.140625" style="362" customWidth="1"/>
    <col min="10502" max="10505" width="9.140625" style="362"/>
    <col min="10506" max="10506" width="11.7109375" style="362" bestFit="1" customWidth="1"/>
    <col min="10507" max="10752" width="9.140625" style="362"/>
    <col min="10753" max="10753" width="36.5703125" style="362" bestFit="1" customWidth="1"/>
    <col min="10754" max="10754" width="7.28515625" style="362" customWidth="1"/>
    <col min="10755" max="10755" width="13.85546875" style="362" customWidth="1"/>
    <col min="10756" max="10756" width="10.7109375" style="362" bestFit="1" customWidth="1"/>
    <col min="10757" max="10757" width="14.140625" style="362" customWidth="1"/>
    <col min="10758" max="10761" width="9.140625" style="362"/>
    <col min="10762" max="10762" width="11.7109375" style="362" bestFit="1" customWidth="1"/>
    <col min="10763" max="11008" width="9.140625" style="362"/>
    <col min="11009" max="11009" width="36.5703125" style="362" bestFit="1" customWidth="1"/>
    <col min="11010" max="11010" width="7.28515625" style="362" customWidth="1"/>
    <col min="11011" max="11011" width="13.85546875" style="362" customWidth="1"/>
    <col min="11012" max="11012" width="10.7109375" style="362" bestFit="1" customWidth="1"/>
    <col min="11013" max="11013" width="14.140625" style="362" customWidth="1"/>
    <col min="11014" max="11017" width="9.140625" style="362"/>
    <col min="11018" max="11018" width="11.7109375" style="362" bestFit="1" customWidth="1"/>
    <col min="11019" max="11264" width="9.140625" style="362"/>
    <col min="11265" max="11265" width="36.5703125" style="362" bestFit="1" customWidth="1"/>
    <col min="11266" max="11266" width="7.28515625" style="362" customWidth="1"/>
    <col min="11267" max="11267" width="13.85546875" style="362" customWidth="1"/>
    <col min="11268" max="11268" width="10.7109375" style="362" bestFit="1" customWidth="1"/>
    <col min="11269" max="11269" width="14.140625" style="362" customWidth="1"/>
    <col min="11270" max="11273" width="9.140625" style="362"/>
    <col min="11274" max="11274" width="11.7109375" style="362" bestFit="1" customWidth="1"/>
    <col min="11275" max="11520" width="9.140625" style="362"/>
    <col min="11521" max="11521" width="36.5703125" style="362" bestFit="1" customWidth="1"/>
    <col min="11522" max="11522" width="7.28515625" style="362" customWidth="1"/>
    <col min="11523" max="11523" width="13.85546875" style="362" customWidth="1"/>
    <col min="11524" max="11524" width="10.7109375" style="362" bestFit="1" customWidth="1"/>
    <col min="11525" max="11525" width="14.140625" style="362" customWidth="1"/>
    <col min="11526" max="11529" width="9.140625" style="362"/>
    <col min="11530" max="11530" width="11.7109375" style="362" bestFit="1" customWidth="1"/>
    <col min="11531" max="11776" width="9.140625" style="362"/>
    <col min="11777" max="11777" width="36.5703125" style="362" bestFit="1" customWidth="1"/>
    <col min="11778" max="11778" width="7.28515625" style="362" customWidth="1"/>
    <col min="11779" max="11779" width="13.85546875" style="362" customWidth="1"/>
    <col min="11780" max="11780" width="10.7109375" style="362" bestFit="1" customWidth="1"/>
    <col min="11781" max="11781" width="14.140625" style="362" customWidth="1"/>
    <col min="11782" max="11785" width="9.140625" style="362"/>
    <col min="11786" max="11786" width="11.7109375" style="362" bestFit="1" customWidth="1"/>
    <col min="11787" max="12032" width="9.140625" style="362"/>
    <col min="12033" max="12033" width="36.5703125" style="362" bestFit="1" customWidth="1"/>
    <col min="12034" max="12034" width="7.28515625" style="362" customWidth="1"/>
    <col min="12035" max="12035" width="13.85546875" style="362" customWidth="1"/>
    <col min="12036" max="12036" width="10.7109375" style="362" bestFit="1" customWidth="1"/>
    <col min="12037" max="12037" width="14.140625" style="362" customWidth="1"/>
    <col min="12038" max="12041" width="9.140625" style="362"/>
    <col min="12042" max="12042" width="11.7109375" style="362" bestFit="1" customWidth="1"/>
    <col min="12043" max="12288" width="9.140625" style="362"/>
    <col min="12289" max="12289" width="36.5703125" style="362" bestFit="1" customWidth="1"/>
    <col min="12290" max="12290" width="7.28515625" style="362" customWidth="1"/>
    <col min="12291" max="12291" width="13.85546875" style="362" customWidth="1"/>
    <col min="12292" max="12292" width="10.7109375" style="362" bestFit="1" customWidth="1"/>
    <col min="12293" max="12293" width="14.140625" style="362" customWidth="1"/>
    <col min="12294" max="12297" width="9.140625" style="362"/>
    <col min="12298" max="12298" width="11.7109375" style="362" bestFit="1" customWidth="1"/>
    <col min="12299" max="12544" width="9.140625" style="362"/>
    <col min="12545" max="12545" width="36.5703125" style="362" bestFit="1" customWidth="1"/>
    <col min="12546" max="12546" width="7.28515625" style="362" customWidth="1"/>
    <col min="12547" max="12547" width="13.85546875" style="362" customWidth="1"/>
    <col min="12548" max="12548" width="10.7109375" style="362" bestFit="1" customWidth="1"/>
    <col min="12549" max="12549" width="14.140625" style="362" customWidth="1"/>
    <col min="12550" max="12553" width="9.140625" style="362"/>
    <col min="12554" max="12554" width="11.7109375" style="362" bestFit="1" customWidth="1"/>
    <col min="12555" max="12800" width="9.140625" style="362"/>
    <col min="12801" max="12801" width="36.5703125" style="362" bestFit="1" customWidth="1"/>
    <col min="12802" max="12802" width="7.28515625" style="362" customWidth="1"/>
    <col min="12803" max="12803" width="13.85546875" style="362" customWidth="1"/>
    <col min="12804" max="12804" width="10.7109375" style="362" bestFit="1" customWidth="1"/>
    <col min="12805" max="12805" width="14.140625" style="362" customWidth="1"/>
    <col min="12806" max="12809" width="9.140625" style="362"/>
    <col min="12810" max="12810" width="11.7109375" style="362" bestFit="1" customWidth="1"/>
    <col min="12811" max="13056" width="9.140625" style="362"/>
    <col min="13057" max="13057" width="36.5703125" style="362" bestFit="1" customWidth="1"/>
    <col min="13058" max="13058" width="7.28515625" style="362" customWidth="1"/>
    <col min="13059" max="13059" width="13.85546875" style="362" customWidth="1"/>
    <col min="13060" max="13060" width="10.7109375" style="362" bestFit="1" customWidth="1"/>
    <col min="13061" max="13061" width="14.140625" style="362" customWidth="1"/>
    <col min="13062" max="13065" width="9.140625" style="362"/>
    <col min="13066" max="13066" width="11.7109375" style="362" bestFit="1" customWidth="1"/>
    <col min="13067" max="13312" width="9.140625" style="362"/>
    <col min="13313" max="13313" width="36.5703125" style="362" bestFit="1" customWidth="1"/>
    <col min="13314" max="13314" width="7.28515625" style="362" customWidth="1"/>
    <col min="13315" max="13315" width="13.85546875" style="362" customWidth="1"/>
    <col min="13316" max="13316" width="10.7109375" style="362" bestFit="1" customWidth="1"/>
    <col min="13317" max="13317" width="14.140625" style="362" customWidth="1"/>
    <col min="13318" max="13321" width="9.140625" style="362"/>
    <col min="13322" max="13322" width="11.7109375" style="362" bestFit="1" customWidth="1"/>
    <col min="13323" max="13568" width="9.140625" style="362"/>
    <col min="13569" max="13569" width="36.5703125" style="362" bestFit="1" customWidth="1"/>
    <col min="13570" max="13570" width="7.28515625" style="362" customWidth="1"/>
    <col min="13571" max="13571" width="13.85546875" style="362" customWidth="1"/>
    <col min="13572" max="13572" width="10.7109375" style="362" bestFit="1" customWidth="1"/>
    <col min="13573" max="13573" width="14.140625" style="362" customWidth="1"/>
    <col min="13574" max="13577" width="9.140625" style="362"/>
    <col min="13578" max="13578" width="11.7109375" style="362" bestFit="1" customWidth="1"/>
    <col min="13579" max="13824" width="9.140625" style="362"/>
    <col min="13825" max="13825" width="36.5703125" style="362" bestFit="1" customWidth="1"/>
    <col min="13826" max="13826" width="7.28515625" style="362" customWidth="1"/>
    <col min="13827" max="13827" width="13.85546875" style="362" customWidth="1"/>
    <col min="13828" max="13828" width="10.7109375" style="362" bestFit="1" customWidth="1"/>
    <col min="13829" max="13829" width="14.140625" style="362" customWidth="1"/>
    <col min="13830" max="13833" width="9.140625" style="362"/>
    <col min="13834" max="13834" width="11.7109375" style="362" bestFit="1" customWidth="1"/>
    <col min="13835" max="14080" width="9.140625" style="362"/>
    <col min="14081" max="14081" width="36.5703125" style="362" bestFit="1" customWidth="1"/>
    <col min="14082" max="14082" width="7.28515625" style="362" customWidth="1"/>
    <col min="14083" max="14083" width="13.85546875" style="362" customWidth="1"/>
    <col min="14084" max="14084" width="10.7109375" style="362" bestFit="1" customWidth="1"/>
    <col min="14085" max="14085" width="14.140625" style="362" customWidth="1"/>
    <col min="14086" max="14089" width="9.140625" style="362"/>
    <col min="14090" max="14090" width="11.7109375" style="362" bestFit="1" customWidth="1"/>
    <col min="14091" max="14336" width="9.140625" style="362"/>
    <col min="14337" max="14337" width="36.5703125" style="362" bestFit="1" customWidth="1"/>
    <col min="14338" max="14338" width="7.28515625" style="362" customWidth="1"/>
    <col min="14339" max="14339" width="13.85546875" style="362" customWidth="1"/>
    <col min="14340" max="14340" width="10.7109375" style="362" bestFit="1" customWidth="1"/>
    <col min="14341" max="14341" width="14.140625" style="362" customWidth="1"/>
    <col min="14342" max="14345" width="9.140625" style="362"/>
    <col min="14346" max="14346" width="11.7109375" style="362" bestFit="1" customWidth="1"/>
    <col min="14347" max="14592" width="9.140625" style="362"/>
    <col min="14593" max="14593" width="36.5703125" style="362" bestFit="1" customWidth="1"/>
    <col min="14594" max="14594" width="7.28515625" style="362" customWidth="1"/>
    <col min="14595" max="14595" width="13.85546875" style="362" customWidth="1"/>
    <col min="14596" max="14596" width="10.7109375" style="362" bestFit="1" customWidth="1"/>
    <col min="14597" max="14597" width="14.140625" style="362" customWidth="1"/>
    <col min="14598" max="14601" width="9.140625" style="362"/>
    <col min="14602" max="14602" width="11.7109375" style="362" bestFit="1" customWidth="1"/>
    <col min="14603" max="14848" width="9.140625" style="362"/>
    <col min="14849" max="14849" width="36.5703125" style="362" bestFit="1" customWidth="1"/>
    <col min="14850" max="14850" width="7.28515625" style="362" customWidth="1"/>
    <col min="14851" max="14851" width="13.85546875" style="362" customWidth="1"/>
    <col min="14852" max="14852" width="10.7109375" style="362" bestFit="1" customWidth="1"/>
    <col min="14853" max="14853" width="14.140625" style="362" customWidth="1"/>
    <col min="14854" max="14857" width="9.140625" style="362"/>
    <col min="14858" max="14858" width="11.7109375" style="362" bestFit="1" customWidth="1"/>
    <col min="14859" max="15104" width="9.140625" style="362"/>
    <col min="15105" max="15105" width="36.5703125" style="362" bestFit="1" customWidth="1"/>
    <col min="15106" max="15106" width="7.28515625" style="362" customWidth="1"/>
    <col min="15107" max="15107" width="13.85546875" style="362" customWidth="1"/>
    <col min="15108" max="15108" width="10.7109375" style="362" bestFit="1" customWidth="1"/>
    <col min="15109" max="15109" width="14.140625" style="362" customWidth="1"/>
    <col min="15110" max="15113" width="9.140625" style="362"/>
    <col min="15114" max="15114" width="11.7109375" style="362" bestFit="1" customWidth="1"/>
    <col min="15115" max="15360" width="9.140625" style="362"/>
    <col min="15361" max="15361" width="36.5703125" style="362" bestFit="1" customWidth="1"/>
    <col min="15362" max="15362" width="7.28515625" style="362" customWidth="1"/>
    <col min="15363" max="15363" width="13.85546875" style="362" customWidth="1"/>
    <col min="15364" max="15364" width="10.7109375" style="362" bestFit="1" customWidth="1"/>
    <col min="15365" max="15365" width="14.140625" style="362" customWidth="1"/>
    <col min="15366" max="15369" width="9.140625" style="362"/>
    <col min="15370" max="15370" width="11.7109375" style="362" bestFit="1" customWidth="1"/>
    <col min="15371" max="15616" width="9.140625" style="362"/>
    <col min="15617" max="15617" width="36.5703125" style="362" bestFit="1" customWidth="1"/>
    <col min="15618" max="15618" width="7.28515625" style="362" customWidth="1"/>
    <col min="15619" max="15619" width="13.85546875" style="362" customWidth="1"/>
    <col min="15620" max="15620" width="10.7109375" style="362" bestFit="1" customWidth="1"/>
    <col min="15621" max="15621" width="14.140625" style="362" customWidth="1"/>
    <col min="15622" max="15625" width="9.140625" style="362"/>
    <col min="15626" max="15626" width="11.7109375" style="362" bestFit="1" customWidth="1"/>
    <col min="15627" max="15872" width="9.140625" style="362"/>
    <col min="15873" max="15873" width="36.5703125" style="362" bestFit="1" customWidth="1"/>
    <col min="15874" max="15874" width="7.28515625" style="362" customWidth="1"/>
    <col min="15875" max="15875" width="13.85546875" style="362" customWidth="1"/>
    <col min="15876" max="15876" width="10.7109375" style="362" bestFit="1" customWidth="1"/>
    <col min="15877" max="15877" width="14.140625" style="362" customWidth="1"/>
    <col min="15878" max="15881" width="9.140625" style="362"/>
    <col min="15882" max="15882" width="11.7109375" style="362" bestFit="1" customWidth="1"/>
    <col min="15883" max="16128" width="9.140625" style="362"/>
    <col min="16129" max="16129" width="36.5703125" style="362" bestFit="1" customWidth="1"/>
    <col min="16130" max="16130" width="7.28515625" style="362" customWidth="1"/>
    <col min="16131" max="16131" width="13.85546875" style="362" customWidth="1"/>
    <col min="16132" max="16132" width="10.7109375" style="362" bestFit="1" customWidth="1"/>
    <col min="16133" max="16133" width="14.140625" style="362" customWidth="1"/>
    <col min="16134" max="16137" width="9.140625" style="362"/>
    <col min="16138" max="16138" width="11.7109375" style="362" bestFit="1" customWidth="1"/>
    <col min="16139" max="16384" width="9.140625" style="362"/>
  </cols>
  <sheetData>
    <row r="1" spans="1:10" x14ac:dyDescent="0.2">
      <c r="C1" s="397" t="s">
        <v>216</v>
      </c>
      <c r="D1" s="397"/>
      <c r="E1" s="397"/>
      <c r="F1" s="397"/>
    </row>
    <row r="3" spans="1:10" ht="13.5" thickBot="1" x14ac:dyDescent="0.25">
      <c r="A3" s="398" t="s">
        <v>150</v>
      </c>
      <c r="B3" s="398"/>
      <c r="C3" s="360"/>
      <c r="D3" s="360"/>
      <c r="E3" s="361" t="s">
        <v>151</v>
      </c>
    </row>
    <row r="4" spans="1:10" ht="24.75" thickBot="1" x14ac:dyDescent="0.25">
      <c r="A4" s="363" t="s">
        <v>152</v>
      </c>
      <c r="B4" s="364" t="s">
        <v>153</v>
      </c>
      <c r="C4" s="365" t="s">
        <v>154</v>
      </c>
      <c r="D4" s="365" t="s">
        <v>64</v>
      </c>
      <c r="E4" s="365" t="s">
        <v>155</v>
      </c>
    </row>
    <row r="5" spans="1:10" ht="15" customHeight="1" x14ac:dyDescent="0.2">
      <c r="A5" s="366" t="s">
        <v>156</v>
      </c>
      <c r="B5" s="367" t="s">
        <v>157</v>
      </c>
      <c r="C5" s="368">
        <f>C6+C7+C8</f>
        <v>3056353.2600000002</v>
      </c>
      <c r="D5" s="368">
        <f>D6+D7+D8</f>
        <v>0</v>
      </c>
      <c r="E5" s="369">
        <f t="shared" ref="E5:E26" si="0">C5+D5</f>
        <v>3056353.2600000002</v>
      </c>
    </row>
    <row r="6" spans="1:10" ht="15" customHeight="1" x14ac:dyDescent="0.2">
      <c r="A6" s="370" t="s">
        <v>158</v>
      </c>
      <c r="B6" s="371" t="s">
        <v>159</v>
      </c>
      <c r="C6" s="372">
        <v>2965527.42</v>
      </c>
      <c r="D6" s="373">
        <v>0</v>
      </c>
      <c r="E6" s="374">
        <f t="shared" si="0"/>
        <v>2965527.42</v>
      </c>
      <c r="J6" s="375"/>
    </row>
    <row r="7" spans="1:10" ht="15" customHeight="1" x14ac:dyDescent="0.2">
      <c r="A7" s="370" t="s">
        <v>160</v>
      </c>
      <c r="B7" s="371" t="s">
        <v>161</v>
      </c>
      <c r="C7" s="372">
        <v>90736.2</v>
      </c>
      <c r="D7" s="376">
        <v>0</v>
      </c>
      <c r="E7" s="374">
        <f t="shared" si="0"/>
        <v>90736.2</v>
      </c>
    </row>
    <row r="8" spans="1:10" ht="15" customHeight="1" x14ac:dyDescent="0.2">
      <c r="A8" s="370" t="s">
        <v>162</v>
      </c>
      <c r="B8" s="371" t="s">
        <v>163</v>
      </c>
      <c r="C8" s="372">
        <v>89.64</v>
      </c>
      <c r="D8" s="372">
        <v>0</v>
      </c>
      <c r="E8" s="374">
        <f t="shared" si="0"/>
        <v>89.64</v>
      </c>
    </row>
    <row r="9" spans="1:10" ht="15" customHeight="1" x14ac:dyDescent="0.2">
      <c r="A9" s="377" t="s">
        <v>164</v>
      </c>
      <c r="B9" s="371" t="s">
        <v>165</v>
      </c>
      <c r="C9" s="378">
        <f>C10+C16</f>
        <v>5408292.7500000009</v>
      </c>
      <c r="D9" s="378">
        <f>D10+D16</f>
        <v>0</v>
      </c>
      <c r="E9" s="379">
        <f t="shared" si="0"/>
        <v>5408292.7500000009</v>
      </c>
    </row>
    <row r="10" spans="1:10" ht="15" customHeight="1" x14ac:dyDescent="0.2">
      <c r="A10" s="370" t="s">
        <v>166</v>
      </c>
      <c r="B10" s="371" t="s">
        <v>167</v>
      </c>
      <c r="C10" s="372">
        <f>C11+C12+C14+C15+C13</f>
        <v>5406279.2100000009</v>
      </c>
      <c r="D10" s="372">
        <f>D11+D12+D14+D15</f>
        <v>0</v>
      </c>
      <c r="E10" s="380">
        <f t="shared" si="0"/>
        <v>5406279.2100000009</v>
      </c>
    </row>
    <row r="11" spans="1:10" ht="15" customHeight="1" x14ac:dyDescent="0.2">
      <c r="A11" s="370" t="s">
        <v>168</v>
      </c>
      <c r="B11" s="371" t="s">
        <v>169</v>
      </c>
      <c r="C11" s="372">
        <v>70970.2</v>
      </c>
      <c r="D11" s="372">
        <v>0</v>
      </c>
      <c r="E11" s="380">
        <f t="shared" si="0"/>
        <v>70970.2</v>
      </c>
    </row>
    <row r="12" spans="1:10" ht="15" customHeight="1" x14ac:dyDescent="0.2">
      <c r="A12" s="370" t="s">
        <v>170</v>
      </c>
      <c r="B12" s="371" t="s">
        <v>167</v>
      </c>
      <c r="C12" s="372">
        <v>5308545.7</v>
      </c>
      <c r="D12" s="372">
        <v>0</v>
      </c>
      <c r="E12" s="380">
        <f t="shared" si="0"/>
        <v>5308545.7</v>
      </c>
    </row>
    <row r="13" spans="1:10" ht="15" customHeight="1" x14ac:dyDescent="0.2">
      <c r="A13" s="370" t="s">
        <v>171</v>
      </c>
      <c r="B13" s="371">
        <v>4123</v>
      </c>
      <c r="C13" s="372">
        <v>0</v>
      </c>
      <c r="D13" s="372">
        <v>0</v>
      </c>
      <c r="E13" s="380">
        <f>SUM(C13:D13)</f>
        <v>0</v>
      </c>
    </row>
    <row r="14" spans="1:10" ht="15" customHeight="1" x14ac:dyDescent="0.2">
      <c r="A14" s="370" t="s">
        <v>172</v>
      </c>
      <c r="B14" s="371" t="s">
        <v>173</v>
      </c>
      <c r="C14" s="372">
        <v>410.19</v>
      </c>
      <c r="D14" s="372">
        <v>0</v>
      </c>
      <c r="E14" s="380">
        <f>SUM(C14:D14)</f>
        <v>410.19</v>
      </c>
    </row>
    <row r="15" spans="1:10" ht="15" customHeight="1" x14ac:dyDescent="0.2">
      <c r="A15" s="370" t="s">
        <v>174</v>
      </c>
      <c r="B15" s="371">
        <v>4121</v>
      </c>
      <c r="C15" s="372">
        <v>26353.119999999999</v>
      </c>
      <c r="D15" s="372">
        <v>0</v>
      </c>
      <c r="E15" s="380">
        <f>SUM(C15:D15)</f>
        <v>26353.119999999999</v>
      </c>
    </row>
    <row r="16" spans="1:10" ht="15" customHeight="1" x14ac:dyDescent="0.2">
      <c r="A16" s="370" t="s">
        <v>175</v>
      </c>
      <c r="B16" s="371" t="s">
        <v>176</v>
      </c>
      <c r="C16" s="372">
        <f>C17+C18+C19+C20</f>
        <v>2013.54</v>
      </c>
      <c r="D16" s="372">
        <f>D17+D19+D20</f>
        <v>0</v>
      </c>
      <c r="E16" s="380">
        <f t="shared" si="0"/>
        <v>2013.54</v>
      </c>
    </row>
    <row r="17" spans="1:5" ht="15" customHeight="1" x14ac:dyDescent="0.2">
      <c r="A17" s="370" t="s">
        <v>177</v>
      </c>
      <c r="B17" s="371" t="s">
        <v>178</v>
      </c>
      <c r="C17" s="372">
        <v>111.87</v>
      </c>
      <c r="D17" s="372">
        <v>0</v>
      </c>
      <c r="E17" s="380">
        <f t="shared" si="0"/>
        <v>111.87</v>
      </c>
    </row>
    <row r="18" spans="1:5" ht="15" customHeight="1" x14ac:dyDescent="0.2">
      <c r="A18" s="370" t="s">
        <v>179</v>
      </c>
      <c r="B18" s="371">
        <v>4223</v>
      </c>
      <c r="C18" s="372">
        <v>0</v>
      </c>
      <c r="D18" s="372">
        <v>0</v>
      </c>
      <c r="E18" s="380">
        <f>SUM(C18:D18)</f>
        <v>0</v>
      </c>
    </row>
    <row r="19" spans="1:5" ht="15" customHeight="1" x14ac:dyDescent="0.2">
      <c r="A19" s="370" t="s">
        <v>180</v>
      </c>
      <c r="B19" s="371" t="s">
        <v>181</v>
      </c>
      <c r="C19" s="372">
        <v>1901.67</v>
      </c>
      <c r="D19" s="372">
        <v>0</v>
      </c>
      <c r="E19" s="380">
        <f>SUM(C19:D19)</f>
        <v>1901.67</v>
      </c>
    </row>
    <row r="20" spans="1:5" ht="15" customHeight="1" x14ac:dyDescent="0.2">
      <c r="A20" s="370" t="s">
        <v>182</v>
      </c>
      <c r="B20" s="371">
        <v>4221</v>
      </c>
      <c r="C20" s="372">
        <v>0</v>
      </c>
      <c r="D20" s="372">
        <v>0</v>
      </c>
      <c r="E20" s="380">
        <f>SUM(C20:D20)</f>
        <v>0</v>
      </c>
    </row>
    <row r="21" spans="1:5" ht="15" customHeight="1" x14ac:dyDescent="0.2">
      <c r="A21" s="377" t="s">
        <v>183</v>
      </c>
      <c r="B21" s="381" t="s">
        <v>184</v>
      </c>
      <c r="C21" s="378">
        <f>C5+C9</f>
        <v>8464646.0100000016</v>
      </c>
      <c r="D21" s="378">
        <f>D5+D9</f>
        <v>0</v>
      </c>
      <c r="E21" s="379">
        <f t="shared" si="0"/>
        <v>8464646.0100000016</v>
      </c>
    </row>
    <row r="22" spans="1:5" ht="15" customHeight="1" x14ac:dyDescent="0.2">
      <c r="A22" s="377" t="s">
        <v>185</v>
      </c>
      <c r="B22" s="381" t="s">
        <v>186</v>
      </c>
      <c r="C22" s="378">
        <f>SUM(C23:C25)</f>
        <v>2001508.7400000002</v>
      </c>
      <c r="D22" s="378">
        <f>SUM(D23:D25)</f>
        <v>0</v>
      </c>
      <c r="E22" s="379">
        <f t="shared" si="0"/>
        <v>2001508.7400000002</v>
      </c>
    </row>
    <row r="23" spans="1:5" ht="15" customHeight="1" x14ac:dyDescent="0.2">
      <c r="A23" s="370" t="s">
        <v>187</v>
      </c>
      <c r="B23" s="371" t="s">
        <v>188</v>
      </c>
      <c r="C23" s="372">
        <v>111779.24</v>
      </c>
      <c r="D23" s="372">
        <v>0</v>
      </c>
      <c r="E23" s="380">
        <f t="shared" si="0"/>
        <v>111779.24</v>
      </c>
    </row>
    <row r="24" spans="1:5" ht="15" customHeight="1" x14ac:dyDescent="0.2">
      <c r="A24" s="370" t="s">
        <v>189</v>
      </c>
      <c r="B24" s="371">
        <v>8115</v>
      </c>
      <c r="C24" s="372">
        <v>1986604.5</v>
      </c>
      <c r="D24" s="372">
        <v>0</v>
      </c>
      <c r="E24" s="380">
        <f>SUM(C24:D24)</f>
        <v>1986604.5</v>
      </c>
    </row>
    <row r="25" spans="1:5" ht="15" customHeight="1" thickBot="1" x14ac:dyDescent="0.25">
      <c r="A25" s="382" t="s">
        <v>190</v>
      </c>
      <c r="B25" s="383">
        <v>-8124</v>
      </c>
      <c r="C25" s="384">
        <v>-96875</v>
      </c>
      <c r="D25" s="384">
        <v>0</v>
      </c>
      <c r="E25" s="385">
        <f>C25+D25</f>
        <v>-96875</v>
      </c>
    </row>
    <row r="26" spans="1:5" ht="15" customHeight="1" thickBot="1" x14ac:dyDescent="0.25">
      <c r="A26" s="386" t="s">
        <v>191</v>
      </c>
      <c r="B26" s="387"/>
      <c r="C26" s="388">
        <f>C5+C9+C22</f>
        <v>10466154.750000002</v>
      </c>
      <c r="D26" s="388">
        <f>D21+D22</f>
        <v>0</v>
      </c>
      <c r="E26" s="389">
        <f t="shared" si="0"/>
        <v>10466154.750000002</v>
      </c>
    </row>
    <row r="27" spans="1:5" ht="13.5" thickBot="1" x14ac:dyDescent="0.25">
      <c r="A27" s="398" t="s">
        <v>192</v>
      </c>
      <c r="B27" s="398"/>
      <c r="C27" s="390"/>
      <c r="D27" s="390"/>
      <c r="E27" s="391" t="s">
        <v>151</v>
      </c>
    </row>
    <row r="28" spans="1:5" ht="24.75" thickBot="1" x14ac:dyDescent="0.25">
      <c r="A28" s="363" t="s">
        <v>193</v>
      </c>
      <c r="B28" s="364" t="s">
        <v>6</v>
      </c>
      <c r="C28" s="365" t="s">
        <v>8</v>
      </c>
      <c r="D28" s="365" t="s">
        <v>64</v>
      </c>
      <c r="E28" s="365" t="s">
        <v>194</v>
      </c>
    </row>
    <row r="29" spans="1:5" ht="15" customHeight="1" x14ac:dyDescent="0.2">
      <c r="A29" s="392" t="s">
        <v>195</v>
      </c>
      <c r="B29" s="393" t="s">
        <v>196</v>
      </c>
      <c r="C29" s="376">
        <v>31838.7</v>
      </c>
      <c r="D29" s="376">
        <v>0</v>
      </c>
      <c r="E29" s="394">
        <f>C29+D29</f>
        <v>31838.7</v>
      </c>
    </row>
    <row r="30" spans="1:5" ht="15" customHeight="1" x14ac:dyDescent="0.2">
      <c r="A30" s="395" t="s">
        <v>197</v>
      </c>
      <c r="B30" s="371" t="s">
        <v>196</v>
      </c>
      <c r="C30" s="372">
        <v>294261.07</v>
      </c>
      <c r="D30" s="376">
        <v>0</v>
      </c>
      <c r="E30" s="394">
        <f t="shared" ref="E30:E45" si="1">C30+D30</f>
        <v>294261.07</v>
      </c>
    </row>
    <row r="31" spans="1:5" ht="15" customHeight="1" x14ac:dyDescent="0.2">
      <c r="A31" s="395" t="s">
        <v>198</v>
      </c>
      <c r="B31" s="371" t="s">
        <v>199</v>
      </c>
      <c r="C31" s="372">
        <v>196888.78</v>
      </c>
      <c r="D31" s="376">
        <v>0</v>
      </c>
      <c r="E31" s="394">
        <f>SUM(C31:D31)</f>
        <v>196888.78</v>
      </c>
    </row>
    <row r="32" spans="1:5" ht="15" customHeight="1" x14ac:dyDescent="0.2">
      <c r="A32" s="395" t="s">
        <v>200</v>
      </c>
      <c r="B32" s="371" t="s">
        <v>196</v>
      </c>
      <c r="C32" s="372">
        <v>1045426.65</v>
      </c>
      <c r="D32" s="376">
        <v>0</v>
      </c>
      <c r="E32" s="394">
        <f t="shared" si="1"/>
        <v>1045426.65</v>
      </c>
    </row>
    <row r="33" spans="1:7" ht="15" customHeight="1" x14ac:dyDescent="0.2">
      <c r="A33" s="395" t="s">
        <v>201</v>
      </c>
      <c r="B33" s="371" t="s">
        <v>196</v>
      </c>
      <c r="C33" s="372">
        <v>854253.54</v>
      </c>
      <c r="D33" s="376">
        <v>-48</v>
      </c>
      <c r="E33" s="394">
        <f t="shared" si="1"/>
        <v>854205.54</v>
      </c>
    </row>
    <row r="34" spans="1:7" ht="15" customHeight="1" x14ac:dyDescent="0.2">
      <c r="A34" s="395" t="s">
        <v>202</v>
      </c>
      <c r="B34" s="371" t="s">
        <v>196</v>
      </c>
      <c r="C34" s="372">
        <v>4696172.6100000003</v>
      </c>
      <c r="D34" s="376">
        <v>0</v>
      </c>
      <c r="E34" s="394">
        <f>C34+D34</f>
        <v>4696172.6100000003</v>
      </c>
    </row>
    <row r="35" spans="1:7" ht="15" customHeight="1" x14ac:dyDescent="0.2">
      <c r="A35" s="395" t="s">
        <v>203</v>
      </c>
      <c r="B35" s="371" t="s">
        <v>199</v>
      </c>
      <c r="C35" s="372">
        <v>834354.74000000022</v>
      </c>
      <c r="D35" s="376">
        <v>48</v>
      </c>
      <c r="E35" s="394">
        <f t="shared" si="1"/>
        <v>834402.74000000022</v>
      </c>
    </row>
    <row r="36" spans="1:7" ht="15" customHeight="1" x14ac:dyDescent="0.2">
      <c r="A36" s="395" t="s">
        <v>204</v>
      </c>
      <c r="B36" s="371" t="s">
        <v>196</v>
      </c>
      <c r="C36" s="372">
        <v>163969</v>
      </c>
      <c r="D36" s="376">
        <v>0</v>
      </c>
      <c r="E36" s="394">
        <f t="shared" si="1"/>
        <v>163969</v>
      </c>
    </row>
    <row r="37" spans="1:7" ht="15" customHeight="1" x14ac:dyDescent="0.2">
      <c r="A37" s="395" t="s">
        <v>205</v>
      </c>
      <c r="B37" s="371" t="s">
        <v>199</v>
      </c>
      <c r="C37" s="372">
        <v>807605.38</v>
      </c>
      <c r="D37" s="376">
        <v>0</v>
      </c>
      <c r="E37" s="394">
        <f t="shared" si="1"/>
        <v>807605.38</v>
      </c>
    </row>
    <row r="38" spans="1:7" ht="15" customHeight="1" x14ac:dyDescent="0.2">
      <c r="A38" s="395" t="s">
        <v>206</v>
      </c>
      <c r="B38" s="371" t="s">
        <v>207</v>
      </c>
      <c r="C38" s="372">
        <v>0</v>
      </c>
      <c r="D38" s="376">
        <v>0</v>
      </c>
      <c r="E38" s="394">
        <f t="shared" si="1"/>
        <v>0</v>
      </c>
    </row>
    <row r="39" spans="1:7" ht="15" customHeight="1" x14ac:dyDescent="0.2">
      <c r="A39" s="395" t="s">
        <v>208</v>
      </c>
      <c r="B39" s="371" t="s">
        <v>199</v>
      </c>
      <c r="C39" s="372">
        <v>1241789.2200000002</v>
      </c>
      <c r="D39" s="376">
        <v>0</v>
      </c>
      <c r="E39" s="394">
        <f t="shared" si="1"/>
        <v>1241789.2200000002</v>
      </c>
    </row>
    <row r="40" spans="1:7" ht="15" customHeight="1" x14ac:dyDescent="0.2">
      <c r="A40" s="395" t="s">
        <v>209</v>
      </c>
      <c r="B40" s="371" t="s">
        <v>199</v>
      </c>
      <c r="C40" s="372">
        <v>15500</v>
      </c>
      <c r="D40" s="376">
        <v>0</v>
      </c>
      <c r="E40" s="394">
        <f t="shared" si="1"/>
        <v>15500</v>
      </c>
    </row>
    <row r="41" spans="1:7" ht="15" customHeight="1" x14ac:dyDescent="0.2">
      <c r="A41" s="395" t="s">
        <v>210</v>
      </c>
      <c r="B41" s="371" t="s">
        <v>196</v>
      </c>
      <c r="C41" s="372">
        <v>11008.82</v>
      </c>
      <c r="D41" s="376">
        <v>0</v>
      </c>
      <c r="E41" s="394">
        <f t="shared" si="1"/>
        <v>11008.82</v>
      </c>
    </row>
    <row r="42" spans="1:7" ht="15" customHeight="1" x14ac:dyDescent="0.2">
      <c r="A42" s="395" t="s">
        <v>211</v>
      </c>
      <c r="B42" s="371" t="s">
        <v>199</v>
      </c>
      <c r="C42" s="372">
        <v>166413.18</v>
      </c>
      <c r="D42" s="376">
        <v>0</v>
      </c>
      <c r="E42" s="394">
        <f>C42+D42</f>
        <v>166413.18</v>
      </c>
    </row>
    <row r="43" spans="1:7" ht="15" customHeight="1" x14ac:dyDescent="0.2">
      <c r="A43" s="395" t="s">
        <v>212</v>
      </c>
      <c r="B43" s="371" t="s">
        <v>199</v>
      </c>
      <c r="C43" s="372">
        <v>15293.36</v>
      </c>
      <c r="D43" s="376">
        <v>0</v>
      </c>
      <c r="E43" s="394">
        <f t="shared" si="1"/>
        <v>15293.36</v>
      </c>
    </row>
    <row r="44" spans="1:7" ht="15" customHeight="1" x14ac:dyDescent="0.2">
      <c r="A44" s="395" t="s">
        <v>213</v>
      </c>
      <c r="B44" s="371" t="s">
        <v>199</v>
      </c>
      <c r="C44" s="372">
        <v>86065.55</v>
      </c>
      <c r="D44" s="376">
        <v>0</v>
      </c>
      <c r="E44" s="394">
        <f t="shared" si="1"/>
        <v>86065.55</v>
      </c>
    </row>
    <row r="45" spans="1:7" ht="15" customHeight="1" thickBot="1" x14ac:dyDescent="0.25">
      <c r="A45" s="395" t="s">
        <v>214</v>
      </c>
      <c r="B45" s="371" t="s">
        <v>199</v>
      </c>
      <c r="C45" s="372">
        <v>5314.15</v>
      </c>
      <c r="D45" s="376">
        <v>0</v>
      </c>
      <c r="E45" s="394">
        <f t="shared" si="1"/>
        <v>5314.15</v>
      </c>
    </row>
    <row r="46" spans="1:7" ht="15" customHeight="1" thickBot="1" x14ac:dyDescent="0.25">
      <c r="A46" s="396" t="s">
        <v>215</v>
      </c>
      <c r="B46" s="387"/>
      <c r="C46" s="388">
        <f>C29+C30+C32+C33+C34+C35+C36+C37+C38+C39+C40+C41+C42+C43+C44+C45+C31</f>
        <v>10466154.750000002</v>
      </c>
      <c r="D46" s="388">
        <f>SUM(D29:D45)</f>
        <v>0</v>
      </c>
      <c r="E46" s="389">
        <f>SUM(E29:E45)</f>
        <v>10466154.750000002</v>
      </c>
      <c r="G46" s="375"/>
    </row>
    <row r="47" spans="1:7" x14ac:dyDescent="0.2">
      <c r="C47" s="375"/>
      <c r="E47" s="375"/>
    </row>
    <row r="48" spans="1:7" x14ac:dyDescent="0.2">
      <c r="C48" s="375"/>
    </row>
    <row r="49" spans="3:3" x14ac:dyDescent="0.2">
      <c r="C49" s="375"/>
    </row>
  </sheetData>
  <mergeCells count="2">
    <mergeCell ref="A3:B3"/>
    <mergeCell ref="A27:B2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abSelected="1" topLeftCell="A46" workbookViewId="0">
      <selection activeCell="A69" sqref="A69:J69"/>
    </sheetView>
  </sheetViews>
  <sheetFormatPr defaultRowHeight="15" x14ac:dyDescent="0.25"/>
  <cols>
    <col min="1" max="1" width="3.140625" style="155" customWidth="1"/>
    <col min="2" max="2" width="6.28515625" style="155" customWidth="1"/>
    <col min="3" max="3" width="8.42578125" style="155" customWidth="1"/>
    <col min="4" max="4" width="6.5703125" style="155" customWidth="1"/>
    <col min="5" max="5" width="7.140625" style="155" customWidth="1"/>
    <col min="6" max="6" width="7.28515625" style="155" customWidth="1"/>
    <col min="7" max="7" width="48.42578125" style="155" customWidth="1"/>
    <col min="8" max="9" width="10.42578125" style="155" customWidth="1"/>
    <col min="10" max="10" width="9.28515625" style="155" customWidth="1"/>
    <col min="11" max="11" width="9.140625" style="155"/>
    <col min="12" max="12" width="10" style="155" bestFit="1" customWidth="1"/>
    <col min="13" max="16384" width="9.140625" style="155"/>
  </cols>
  <sheetData>
    <row r="1" spans="1:12" x14ac:dyDescent="0.25">
      <c r="H1" s="401" t="s">
        <v>216</v>
      </c>
      <c r="I1" s="401"/>
      <c r="J1" s="401"/>
      <c r="K1" s="401"/>
    </row>
    <row r="3" spans="1:12" ht="18" x14ac:dyDescent="0.25">
      <c r="A3" s="156"/>
      <c r="B3" s="156"/>
      <c r="C3" s="156"/>
      <c r="D3" s="156"/>
      <c r="E3" s="156"/>
      <c r="F3" s="157"/>
      <c r="G3" s="156" t="s">
        <v>63</v>
      </c>
      <c r="H3" s="156"/>
      <c r="I3" s="156"/>
      <c r="J3" s="156"/>
    </row>
    <row r="4" spans="1:12" ht="15.75" x14ac:dyDescent="0.25">
      <c r="A4" s="157"/>
      <c r="B4" s="158"/>
      <c r="C4" s="158"/>
      <c r="D4" s="158"/>
      <c r="E4" s="158"/>
      <c r="F4" s="158"/>
      <c r="G4" s="159" t="s">
        <v>65</v>
      </c>
      <c r="H4" s="158"/>
      <c r="I4" s="158"/>
      <c r="J4" s="158"/>
    </row>
    <row r="5" spans="1:12" ht="15.75" x14ac:dyDescent="0.25">
      <c r="A5" s="157"/>
      <c r="B5" s="158"/>
      <c r="C5" s="158"/>
      <c r="D5" s="158"/>
      <c r="E5" s="158"/>
      <c r="F5" s="158"/>
      <c r="G5" s="157"/>
      <c r="H5" s="158"/>
      <c r="I5" s="158"/>
      <c r="J5" s="158"/>
    </row>
    <row r="6" spans="1:12" ht="18" x14ac:dyDescent="0.25">
      <c r="A6" s="156"/>
      <c r="B6" s="156"/>
      <c r="C6" s="156"/>
      <c r="D6" s="156"/>
      <c r="E6" s="156"/>
      <c r="F6" s="156"/>
      <c r="G6" s="160" t="s">
        <v>66</v>
      </c>
      <c r="H6" s="156"/>
      <c r="I6" s="156"/>
      <c r="J6" s="156"/>
    </row>
    <row r="7" spans="1:12" ht="15.75" thickBot="1" x14ac:dyDescent="0.3">
      <c r="A7" s="161"/>
      <c r="B7" s="161"/>
      <c r="C7" s="161"/>
      <c r="D7" s="161"/>
      <c r="E7" s="161"/>
      <c r="F7" s="162"/>
      <c r="G7" s="162"/>
      <c r="H7" s="5"/>
      <c r="I7" s="163"/>
      <c r="J7" s="5" t="s">
        <v>67</v>
      </c>
    </row>
    <row r="8" spans="1:12" ht="23.25" thickBot="1" x14ac:dyDescent="0.3">
      <c r="A8" s="164" t="s">
        <v>3</v>
      </c>
      <c r="B8" s="165" t="s">
        <v>68</v>
      </c>
      <c r="C8" s="402" t="s">
        <v>69</v>
      </c>
      <c r="D8" s="403"/>
      <c r="E8" s="166" t="s">
        <v>5</v>
      </c>
      <c r="F8" s="167" t="s">
        <v>6</v>
      </c>
      <c r="G8" s="168" t="s">
        <v>70</v>
      </c>
      <c r="H8" s="169" t="s">
        <v>9</v>
      </c>
      <c r="I8" s="170" t="s">
        <v>71</v>
      </c>
      <c r="J8" s="171" t="s">
        <v>10</v>
      </c>
    </row>
    <row r="9" spans="1:12" ht="15.75" thickBot="1" x14ac:dyDescent="0.3">
      <c r="A9" s="172" t="s">
        <v>11</v>
      </c>
      <c r="B9" s="173"/>
      <c r="C9" s="404" t="s">
        <v>12</v>
      </c>
      <c r="D9" s="404"/>
      <c r="E9" s="174" t="s">
        <v>12</v>
      </c>
      <c r="F9" s="174" t="s">
        <v>12</v>
      </c>
      <c r="G9" s="175" t="s">
        <v>72</v>
      </c>
      <c r="H9" s="176">
        <v>29114</v>
      </c>
      <c r="I9" s="177">
        <v>-48</v>
      </c>
      <c r="J9" s="178">
        <f>SUM(H9:I9)</f>
        <v>29066</v>
      </c>
      <c r="L9" s="179"/>
    </row>
    <row r="10" spans="1:12" x14ac:dyDescent="0.25">
      <c r="A10" s="180" t="s">
        <v>73</v>
      </c>
      <c r="B10" s="181"/>
      <c r="C10" s="405" t="s">
        <v>12</v>
      </c>
      <c r="D10" s="406"/>
      <c r="E10" s="182" t="s">
        <v>12</v>
      </c>
      <c r="F10" s="183" t="s">
        <v>12</v>
      </c>
      <c r="G10" s="184" t="s">
        <v>74</v>
      </c>
      <c r="H10" s="185">
        <v>65</v>
      </c>
      <c r="I10" s="186">
        <v>0</v>
      </c>
      <c r="J10" s="187">
        <f>H10+I10</f>
        <v>65</v>
      </c>
    </row>
    <row r="11" spans="1:12" x14ac:dyDescent="0.25">
      <c r="A11" s="76" t="s">
        <v>75</v>
      </c>
      <c r="B11" s="188"/>
      <c r="C11" s="77" t="s">
        <v>76</v>
      </c>
      <c r="D11" s="78" t="s">
        <v>15</v>
      </c>
      <c r="E11" s="79" t="s">
        <v>12</v>
      </c>
      <c r="F11" s="80" t="s">
        <v>12</v>
      </c>
      <c r="G11" s="189" t="s">
        <v>77</v>
      </c>
      <c r="H11" s="139">
        <v>65</v>
      </c>
      <c r="I11" s="190"/>
      <c r="J11" s="132">
        <f t="shared" ref="J11:J74" si="0">H11+I11</f>
        <v>65</v>
      </c>
    </row>
    <row r="12" spans="1:12" x14ac:dyDescent="0.25">
      <c r="A12" s="117"/>
      <c r="B12" s="191"/>
      <c r="C12" s="118"/>
      <c r="D12" s="192"/>
      <c r="E12" s="32">
        <v>4369</v>
      </c>
      <c r="F12" s="120">
        <v>5169</v>
      </c>
      <c r="G12" s="193" t="s">
        <v>78</v>
      </c>
      <c r="H12" s="141">
        <v>40</v>
      </c>
      <c r="I12" s="194"/>
      <c r="J12" s="142">
        <f t="shared" si="0"/>
        <v>40</v>
      </c>
    </row>
    <row r="13" spans="1:12" ht="15.75" thickBot="1" x14ac:dyDescent="0.3">
      <c r="A13" s="117"/>
      <c r="B13" s="195"/>
      <c r="C13" s="118"/>
      <c r="D13" s="192"/>
      <c r="E13" s="32">
        <v>4369</v>
      </c>
      <c r="F13" s="120">
        <v>5175</v>
      </c>
      <c r="G13" s="193" t="s">
        <v>79</v>
      </c>
      <c r="H13" s="141">
        <v>25</v>
      </c>
      <c r="I13" s="194"/>
      <c r="J13" s="142">
        <f t="shared" si="0"/>
        <v>25</v>
      </c>
    </row>
    <row r="14" spans="1:12" x14ac:dyDescent="0.25">
      <c r="A14" s="196" t="s">
        <v>73</v>
      </c>
      <c r="B14" s="197"/>
      <c r="C14" s="399" t="s">
        <v>12</v>
      </c>
      <c r="D14" s="400"/>
      <c r="E14" s="198" t="s">
        <v>12</v>
      </c>
      <c r="F14" s="199" t="s">
        <v>12</v>
      </c>
      <c r="G14" s="200" t="s">
        <v>80</v>
      </c>
      <c r="H14" s="201">
        <v>750</v>
      </c>
      <c r="I14" s="202">
        <v>0</v>
      </c>
      <c r="J14" s="203">
        <f t="shared" si="0"/>
        <v>750</v>
      </c>
    </row>
    <row r="15" spans="1:12" x14ac:dyDescent="0.25">
      <c r="A15" s="103" t="s">
        <v>75</v>
      </c>
      <c r="B15" s="188"/>
      <c r="C15" s="77" t="s">
        <v>81</v>
      </c>
      <c r="D15" s="204" t="s">
        <v>15</v>
      </c>
      <c r="E15" s="79" t="s">
        <v>12</v>
      </c>
      <c r="F15" s="80" t="s">
        <v>12</v>
      </c>
      <c r="G15" s="189" t="s">
        <v>82</v>
      </c>
      <c r="H15" s="139">
        <v>115</v>
      </c>
      <c r="I15" s="190"/>
      <c r="J15" s="132">
        <f t="shared" si="0"/>
        <v>115</v>
      </c>
    </row>
    <row r="16" spans="1:12" x14ac:dyDescent="0.25">
      <c r="A16" s="29"/>
      <c r="B16" s="191"/>
      <c r="C16" s="118"/>
      <c r="D16" s="192"/>
      <c r="E16" s="32">
        <v>4329</v>
      </c>
      <c r="F16" s="120">
        <v>5139</v>
      </c>
      <c r="G16" s="193" t="s">
        <v>83</v>
      </c>
      <c r="H16" s="205">
        <v>5</v>
      </c>
      <c r="I16" s="206"/>
      <c r="J16" s="207">
        <f t="shared" si="0"/>
        <v>5</v>
      </c>
    </row>
    <row r="17" spans="1:10" x14ac:dyDescent="0.25">
      <c r="A17" s="29"/>
      <c r="B17" s="191"/>
      <c r="C17" s="118"/>
      <c r="D17" s="192"/>
      <c r="E17" s="32">
        <v>4329</v>
      </c>
      <c r="F17" s="120">
        <v>5169</v>
      </c>
      <c r="G17" s="193" t="s">
        <v>78</v>
      </c>
      <c r="H17" s="205">
        <v>55</v>
      </c>
      <c r="I17" s="206"/>
      <c r="J17" s="207">
        <f t="shared" si="0"/>
        <v>55</v>
      </c>
    </row>
    <row r="18" spans="1:10" x14ac:dyDescent="0.25">
      <c r="A18" s="29"/>
      <c r="B18" s="191"/>
      <c r="C18" s="118"/>
      <c r="D18" s="192"/>
      <c r="E18" s="32">
        <v>4329</v>
      </c>
      <c r="F18" s="120">
        <v>5175</v>
      </c>
      <c r="G18" s="193" t="s">
        <v>79</v>
      </c>
      <c r="H18" s="205">
        <v>55</v>
      </c>
      <c r="I18" s="206"/>
      <c r="J18" s="207">
        <f t="shared" si="0"/>
        <v>55</v>
      </c>
    </row>
    <row r="19" spans="1:10" x14ac:dyDescent="0.25">
      <c r="A19" s="103" t="s">
        <v>75</v>
      </c>
      <c r="B19" s="188"/>
      <c r="C19" s="77" t="s">
        <v>84</v>
      </c>
      <c r="D19" s="204" t="s">
        <v>15</v>
      </c>
      <c r="E19" s="79" t="s">
        <v>12</v>
      </c>
      <c r="F19" s="80" t="s">
        <v>12</v>
      </c>
      <c r="G19" s="189" t="s">
        <v>85</v>
      </c>
      <c r="H19" s="208">
        <v>125</v>
      </c>
      <c r="I19" s="209"/>
      <c r="J19" s="210">
        <f t="shared" si="0"/>
        <v>125</v>
      </c>
    </row>
    <row r="20" spans="1:10" x14ac:dyDescent="0.25">
      <c r="A20" s="29"/>
      <c r="B20" s="191"/>
      <c r="C20" s="118"/>
      <c r="D20" s="192"/>
      <c r="E20" s="32">
        <v>4329</v>
      </c>
      <c r="F20" s="32">
        <v>5021</v>
      </c>
      <c r="G20" s="193" t="s">
        <v>86</v>
      </c>
      <c r="H20" s="141">
        <v>4</v>
      </c>
      <c r="I20" s="194"/>
      <c r="J20" s="142">
        <f t="shared" si="0"/>
        <v>4</v>
      </c>
    </row>
    <row r="21" spans="1:10" x14ac:dyDescent="0.25">
      <c r="A21" s="29"/>
      <c r="B21" s="191"/>
      <c r="C21" s="118"/>
      <c r="D21" s="192"/>
      <c r="E21" s="32">
        <v>4329</v>
      </c>
      <c r="F21" s="120">
        <v>5139</v>
      </c>
      <c r="G21" s="193" t="s">
        <v>83</v>
      </c>
      <c r="H21" s="141">
        <v>24</v>
      </c>
      <c r="I21" s="194"/>
      <c r="J21" s="142">
        <f t="shared" si="0"/>
        <v>24</v>
      </c>
    </row>
    <row r="22" spans="1:10" x14ac:dyDescent="0.25">
      <c r="A22" s="29"/>
      <c r="B22" s="191"/>
      <c r="C22" s="118"/>
      <c r="D22" s="192"/>
      <c r="E22" s="32">
        <v>4329</v>
      </c>
      <c r="F22" s="120">
        <v>5169</v>
      </c>
      <c r="G22" s="193" t="s">
        <v>78</v>
      </c>
      <c r="H22" s="141">
        <v>80</v>
      </c>
      <c r="I22" s="194"/>
      <c r="J22" s="142">
        <f t="shared" si="0"/>
        <v>80</v>
      </c>
    </row>
    <row r="23" spans="1:10" x14ac:dyDescent="0.25">
      <c r="A23" s="29"/>
      <c r="B23" s="191"/>
      <c r="C23" s="118"/>
      <c r="D23" s="192"/>
      <c r="E23" s="32">
        <v>4329</v>
      </c>
      <c r="F23" s="120">
        <v>5175</v>
      </c>
      <c r="G23" s="193" t="s">
        <v>79</v>
      </c>
      <c r="H23" s="205">
        <v>17</v>
      </c>
      <c r="I23" s="206"/>
      <c r="J23" s="207">
        <f t="shared" si="0"/>
        <v>17</v>
      </c>
    </row>
    <row r="24" spans="1:10" x14ac:dyDescent="0.25">
      <c r="A24" s="103" t="s">
        <v>75</v>
      </c>
      <c r="B24" s="188"/>
      <c r="C24" s="77" t="s">
        <v>87</v>
      </c>
      <c r="D24" s="78" t="s">
        <v>15</v>
      </c>
      <c r="E24" s="79" t="s">
        <v>12</v>
      </c>
      <c r="F24" s="80" t="s">
        <v>12</v>
      </c>
      <c r="G24" s="189" t="s">
        <v>88</v>
      </c>
      <c r="H24" s="139">
        <v>30</v>
      </c>
      <c r="I24" s="190"/>
      <c r="J24" s="132">
        <f t="shared" si="0"/>
        <v>30</v>
      </c>
    </row>
    <row r="25" spans="1:10" x14ac:dyDescent="0.25">
      <c r="A25" s="211"/>
      <c r="B25" s="188"/>
      <c r="C25" s="77"/>
      <c r="D25" s="78"/>
      <c r="E25" s="212">
        <v>4329</v>
      </c>
      <c r="F25" s="213">
        <v>5019</v>
      </c>
      <c r="G25" s="214" t="s">
        <v>89</v>
      </c>
      <c r="H25" s="215">
        <v>3</v>
      </c>
      <c r="I25" s="216"/>
      <c r="J25" s="217">
        <f t="shared" si="0"/>
        <v>3</v>
      </c>
    </row>
    <row r="26" spans="1:10" x14ac:dyDescent="0.25">
      <c r="A26" s="211"/>
      <c r="B26" s="188"/>
      <c r="C26" s="77"/>
      <c r="D26" s="78"/>
      <c r="E26" s="212">
        <v>4329</v>
      </c>
      <c r="F26" s="213">
        <v>5029</v>
      </c>
      <c r="G26" s="214" t="s">
        <v>90</v>
      </c>
      <c r="H26" s="215">
        <v>7</v>
      </c>
      <c r="I26" s="216"/>
      <c r="J26" s="217">
        <f t="shared" si="0"/>
        <v>7</v>
      </c>
    </row>
    <row r="27" spans="1:10" x14ac:dyDescent="0.25">
      <c r="A27" s="211"/>
      <c r="B27" s="188"/>
      <c r="C27" s="77"/>
      <c r="D27" s="78"/>
      <c r="E27" s="212">
        <v>4329</v>
      </c>
      <c r="F27" s="213">
        <v>5039</v>
      </c>
      <c r="G27" s="214" t="s">
        <v>91</v>
      </c>
      <c r="H27" s="215">
        <v>5</v>
      </c>
      <c r="I27" s="216"/>
      <c r="J27" s="217">
        <f t="shared" si="0"/>
        <v>5</v>
      </c>
    </row>
    <row r="28" spans="1:10" x14ac:dyDescent="0.25">
      <c r="A28" s="211"/>
      <c r="B28" s="188"/>
      <c r="C28" s="77"/>
      <c r="D28" s="78"/>
      <c r="E28" s="212">
        <v>4329</v>
      </c>
      <c r="F28" s="213">
        <v>5169</v>
      </c>
      <c r="G28" s="193" t="s">
        <v>78</v>
      </c>
      <c r="H28" s="215">
        <v>7</v>
      </c>
      <c r="I28" s="216"/>
      <c r="J28" s="217">
        <f t="shared" si="0"/>
        <v>7</v>
      </c>
    </row>
    <row r="29" spans="1:10" x14ac:dyDescent="0.25">
      <c r="A29" s="211"/>
      <c r="B29" s="218"/>
      <c r="C29" s="219"/>
      <c r="D29" s="204"/>
      <c r="E29" s="212">
        <v>4329</v>
      </c>
      <c r="F29" s="213">
        <v>5175</v>
      </c>
      <c r="G29" s="214" t="s">
        <v>79</v>
      </c>
      <c r="H29" s="215">
        <v>5</v>
      </c>
      <c r="I29" s="216"/>
      <c r="J29" s="217">
        <f t="shared" si="0"/>
        <v>5</v>
      </c>
    </row>
    <row r="30" spans="1:10" x14ac:dyDescent="0.25">
      <c r="A30" s="211"/>
      <c r="B30" s="188"/>
      <c r="C30" s="77"/>
      <c r="D30" s="78"/>
      <c r="E30" s="212">
        <v>4329</v>
      </c>
      <c r="F30" s="213">
        <v>5192</v>
      </c>
      <c r="G30" s="214" t="s">
        <v>92</v>
      </c>
      <c r="H30" s="215">
        <v>3</v>
      </c>
      <c r="I30" s="216"/>
      <c r="J30" s="217">
        <f t="shared" si="0"/>
        <v>3</v>
      </c>
    </row>
    <row r="31" spans="1:10" ht="22.5" x14ac:dyDescent="0.25">
      <c r="A31" s="103" t="s">
        <v>75</v>
      </c>
      <c r="B31" s="188"/>
      <c r="C31" s="77" t="s">
        <v>93</v>
      </c>
      <c r="D31" s="78" t="s">
        <v>15</v>
      </c>
      <c r="E31" s="79" t="s">
        <v>12</v>
      </c>
      <c r="F31" s="80" t="s">
        <v>12</v>
      </c>
      <c r="G31" s="220" t="s">
        <v>94</v>
      </c>
      <c r="H31" s="139">
        <v>280</v>
      </c>
      <c r="I31" s="190"/>
      <c r="J31" s="132">
        <f t="shared" si="0"/>
        <v>280</v>
      </c>
    </row>
    <row r="32" spans="1:10" x14ac:dyDescent="0.25">
      <c r="A32" s="211"/>
      <c r="B32" s="218"/>
      <c r="C32" s="219"/>
      <c r="D32" s="204"/>
      <c r="E32" s="32">
        <v>4329</v>
      </c>
      <c r="F32" s="120">
        <v>5169</v>
      </c>
      <c r="G32" s="193" t="s">
        <v>78</v>
      </c>
      <c r="H32" s="141">
        <v>280</v>
      </c>
      <c r="I32" s="194"/>
      <c r="J32" s="142">
        <f t="shared" si="0"/>
        <v>280</v>
      </c>
    </row>
    <row r="33" spans="1:10" x14ac:dyDescent="0.25">
      <c r="A33" s="103" t="s">
        <v>75</v>
      </c>
      <c r="B33" s="188"/>
      <c r="C33" s="77" t="s">
        <v>95</v>
      </c>
      <c r="D33" s="78" t="s">
        <v>15</v>
      </c>
      <c r="E33" s="79" t="s">
        <v>12</v>
      </c>
      <c r="F33" s="80" t="s">
        <v>12</v>
      </c>
      <c r="G33" s="220" t="s">
        <v>96</v>
      </c>
      <c r="H33" s="139">
        <v>100</v>
      </c>
      <c r="I33" s="190"/>
      <c r="J33" s="132">
        <f t="shared" si="0"/>
        <v>100</v>
      </c>
    </row>
    <row r="34" spans="1:10" x14ac:dyDescent="0.25">
      <c r="A34" s="103"/>
      <c r="B34" s="188"/>
      <c r="C34" s="77"/>
      <c r="D34" s="78"/>
      <c r="E34" s="212">
        <v>4399</v>
      </c>
      <c r="F34" s="213">
        <v>5021</v>
      </c>
      <c r="G34" s="221" t="s">
        <v>86</v>
      </c>
      <c r="H34" s="205">
        <v>90</v>
      </c>
      <c r="I34" s="206"/>
      <c r="J34" s="207">
        <f t="shared" si="0"/>
        <v>90</v>
      </c>
    </row>
    <row r="35" spans="1:10" x14ac:dyDescent="0.25">
      <c r="A35" s="211"/>
      <c r="B35" s="188"/>
      <c r="C35" s="219"/>
      <c r="D35" s="204"/>
      <c r="E35" s="32">
        <v>4399</v>
      </c>
      <c r="F35" s="120">
        <v>5169</v>
      </c>
      <c r="G35" s="193" t="s">
        <v>78</v>
      </c>
      <c r="H35" s="141">
        <v>10</v>
      </c>
      <c r="I35" s="194"/>
      <c r="J35" s="142">
        <f t="shared" si="0"/>
        <v>10</v>
      </c>
    </row>
    <row r="36" spans="1:10" x14ac:dyDescent="0.25">
      <c r="A36" s="103" t="s">
        <v>75</v>
      </c>
      <c r="B36" s="188"/>
      <c r="C36" s="77" t="s">
        <v>97</v>
      </c>
      <c r="D36" s="78" t="s">
        <v>15</v>
      </c>
      <c r="E36" s="79" t="s">
        <v>12</v>
      </c>
      <c r="F36" s="80" t="s">
        <v>12</v>
      </c>
      <c r="G36" s="189" t="s">
        <v>98</v>
      </c>
      <c r="H36" s="139">
        <v>100</v>
      </c>
      <c r="I36" s="190"/>
      <c r="J36" s="132">
        <f t="shared" si="0"/>
        <v>100</v>
      </c>
    </row>
    <row r="37" spans="1:10" x14ac:dyDescent="0.25">
      <c r="A37" s="211"/>
      <c r="B37" s="218"/>
      <c r="C37" s="219"/>
      <c r="D37" s="204"/>
      <c r="E37" s="32">
        <v>4329</v>
      </c>
      <c r="F37" s="120">
        <v>5139</v>
      </c>
      <c r="G37" s="193" t="s">
        <v>83</v>
      </c>
      <c r="H37" s="141">
        <v>30</v>
      </c>
      <c r="I37" s="194"/>
      <c r="J37" s="142">
        <f t="shared" si="0"/>
        <v>30</v>
      </c>
    </row>
    <row r="38" spans="1:10" x14ac:dyDescent="0.25">
      <c r="A38" s="222"/>
      <c r="B38" s="223"/>
      <c r="C38" s="224"/>
      <c r="D38" s="225"/>
      <c r="E38" s="226">
        <v>4329</v>
      </c>
      <c r="F38" s="227">
        <v>5169</v>
      </c>
      <c r="G38" s="228" t="s">
        <v>78</v>
      </c>
      <c r="H38" s="229">
        <v>50</v>
      </c>
      <c r="I38" s="230"/>
      <c r="J38" s="231">
        <f t="shared" si="0"/>
        <v>50</v>
      </c>
    </row>
    <row r="39" spans="1:10" ht="15.75" thickBot="1" x14ac:dyDescent="0.3">
      <c r="A39" s="232"/>
      <c r="B39" s="233"/>
      <c r="C39" s="234"/>
      <c r="D39" s="235"/>
      <c r="E39" s="57">
        <v>4329</v>
      </c>
      <c r="F39" s="58">
        <v>5175</v>
      </c>
      <c r="G39" s="236" t="s">
        <v>79</v>
      </c>
      <c r="H39" s="61">
        <v>20</v>
      </c>
      <c r="I39" s="237"/>
      <c r="J39" s="62">
        <f t="shared" si="0"/>
        <v>20</v>
      </c>
    </row>
    <row r="40" spans="1:10" x14ac:dyDescent="0.25">
      <c r="A40" s="238" t="s">
        <v>73</v>
      </c>
      <c r="B40" s="79"/>
      <c r="C40" s="399" t="s">
        <v>12</v>
      </c>
      <c r="D40" s="400"/>
      <c r="E40" s="198" t="s">
        <v>12</v>
      </c>
      <c r="F40" s="199" t="s">
        <v>12</v>
      </c>
      <c r="G40" s="239" t="s">
        <v>99</v>
      </c>
      <c r="H40" s="201">
        <v>70</v>
      </c>
      <c r="I40" s="202">
        <v>0</v>
      </c>
      <c r="J40" s="203">
        <f t="shared" si="0"/>
        <v>70</v>
      </c>
    </row>
    <row r="41" spans="1:10" x14ac:dyDescent="0.25">
      <c r="A41" s="240" t="s">
        <v>75</v>
      </c>
      <c r="B41" s="181"/>
      <c r="C41" s="77" t="s">
        <v>100</v>
      </c>
      <c r="D41" s="78" t="s">
        <v>15</v>
      </c>
      <c r="E41" s="79" t="s">
        <v>12</v>
      </c>
      <c r="F41" s="80" t="s">
        <v>12</v>
      </c>
      <c r="G41" s="189" t="s">
        <v>101</v>
      </c>
      <c r="H41" s="139">
        <v>70</v>
      </c>
      <c r="I41" s="190"/>
      <c r="J41" s="132">
        <f t="shared" si="0"/>
        <v>70</v>
      </c>
    </row>
    <row r="42" spans="1:10" x14ac:dyDescent="0.25">
      <c r="A42" s="241"/>
      <c r="B42" s="188"/>
      <c r="C42" s="118"/>
      <c r="D42" s="192"/>
      <c r="E42" s="32">
        <v>4342</v>
      </c>
      <c r="F42" s="32">
        <v>5139</v>
      </c>
      <c r="G42" s="193" t="s">
        <v>83</v>
      </c>
      <c r="H42" s="141">
        <v>5</v>
      </c>
      <c r="I42" s="194"/>
      <c r="J42" s="142">
        <f t="shared" si="0"/>
        <v>5</v>
      </c>
    </row>
    <row r="43" spans="1:10" x14ac:dyDescent="0.25">
      <c r="A43" s="241"/>
      <c r="B43" s="242"/>
      <c r="C43" s="118"/>
      <c r="D43" s="192"/>
      <c r="E43" s="212">
        <v>4342</v>
      </c>
      <c r="F43" s="145">
        <v>5169</v>
      </c>
      <c r="G43" s="214" t="s">
        <v>78</v>
      </c>
      <c r="H43" s="205">
        <v>50</v>
      </c>
      <c r="I43" s="206"/>
      <c r="J43" s="207">
        <f t="shared" si="0"/>
        <v>50</v>
      </c>
    </row>
    <row r="44" spans="1:10" x14ac:dyDescent="0.25">
      <c r="A44" s="241"/>
      <c r="B44" s="242"/>
      <c r="C44" s="118"/>
      <c r="D44" s="192"/>
      <c r="E44" s="32">
        <v>4342</v>
      </c>
      <c r="F44" s="120">
        <v>5175</v>
      </c>
      <c r="G44" s="193" t="s">
        <v>79</v>
      </c>
      <c r="H44" s="141">
        <v>15</v>
      </c>
      <c r="I44" s="194"/>
      <c r="J44" s="142">
        <f t="shared" si="0"/>
        <v>15</v>
      </c>
    </row>
    <row r="45" spans="1:10" x14ac:dyDescent="0.25">
      <c r="A45" s="243" t="s">
        <v>75</v>
      </c>
      <c r="B45" s="244">
        <v>4001</v>
      </c>
      <c r="C45" s="105" t="s">
        <v>102</v>
      </c>
      <c r="D45" s="245" t="s">
        <v>15</v>
      </c>
      <c r="E45" s="77" t="s">
        <v>12</v>
      </c>
      <c r="F45" s="246" t="s">
        <v>12</v>
      </c>
      <c r="G45" s="189" t="s">
        <v>103</v>
      </c>
      <c r="H45" s="139">
        <v>450</v>
      </c>
      <c r="I45" s="81"/>
      <c r="J45" s="132">
        <f t="shared" si="0"/>
        <v>450</v>
      </c>
    </row>
    <row r="46" spans="1:10" x14ac:dyDescent="0.25">
      <c r="A46" s="247"/>
      <c r="B46" s="248"/>
      <c r="C46" s="249"/>
      <c r="D46" s="245"/>
      <c r="E46" s="118">
        <v>4342</v>
      </c>
      <c r="F46" s="250">
        <v>5011</v>
      </c>
      <c r="G46" s="251" t="s">
        <v>104</v>
      </c>
      <c r="H46" s="141">
        <v>335</v>
      </c>
      <c r="I46" s="121"/>
      <c r="J46" s="142">
        <f t="shared" si="0"/>
        <v>335</v>
      </c>
    </row>
    <row r="47" spans="1:10" ht="23.25" x14ac:dyDescent="0.25">
      <c r="A47" s="247"/>
      <c r="B47" s="248"/>
      <c r="C47" s="249"/>
      <c r="D47" s="245"/>
      <c r="E47" s="118">
        <v>4342</v>
      </c>
      <c r="F47" s="250">
        <v>5031</v>
      </c>
      <c r="G47" s="252" t="s">
        <v>105</v>
      </c>
      <c r="H47" s="141">
        <v>83.75</v>
      </c>
      <c r="I47" s="121"/>
      <c r="J47" s="142">
        <f t="shared" si="0"/>
        <v>83.75</v>
      </c>
    </row>
    <row r="48" spans="1:10" x14ac:dyDescent="0.25">
      <c r="A48" s="253"/>
      <c r="B48" s="254"/>
      <c r="C48" s="249"/>
      <c r="D48" s="245"/>
      <c r="E48" s="118">
        <v>4342</v>
      </c>
      <c r="F48" s="250">
        <v>5032</v>
      </c>
      <c r="G48" s="255" t="s">
        <v>106</v>
      </c>
      <c r="H48" s="141">
        <v>30.15</v>
      </c>
      <c r="I48" s="121"/>
      <c r="J48" s="142">
        <f t="shared" si="0"/>
        <v>30.15</v>
      </c>
    </row>
    <row r="49" spans="1:10" ht="15.75" thickBot="1" x14ac:dyDescent="0.3">
      <c r="A49" s="256"/>
      <c r="B49" s="112"/>
      <c r="C49" s="257"/>
      <c r="D49" s="258"/>
      <c r="E49" s="72">
        <v>4342</v>
      </c>
      <c r="F49" s="259">
        <v>5136</v>
      </c>
      <c r="G49" s="236" t="s">
        <v>107</v>
      </c>
      <c r="H49" s="61">
        <v>1.1000000000000001</v>
      </c>
      <c r="I49" s="59"/>
      <c r="J49" s="62">
        <f t="shared" si="0"/>
        <v>1.1000000000000001</v>
      </c>
    </row>
    <row r="50" spans="1:10" x14ac:dyDescent="0.25">
      <c r="A50" s="238" t="s">
        <v>73</v>
      </c>
      <c r="B50" s="248"/>
      <c r="C50" s="399" t="s">
        <v>12</v>
      </c>
      <c r="D50" s="400"/>
      <c r="E50" s="260" t="s">
        <v>12</v>
      </c>
      <c r="F50" s="261" t="s">
        <v>12</v>
      </c>
      <c r="G50" s="184" t="s">
        <v>108</v>
      </c>
      <c r="H50" s="262">
        <v>1450</v>
      </c>
      <c r="I50" s="262">
        <v>-48</v>
      </c>
      <c r="J50" s="263">
        <f t="shared" si="0"/>
        <v>1402</v>
      </c>
    </row>
    <row r="51" spans="1:10" x14ac:dyDescent="0.25">
      <c r="A51" s="240" t="s">
        <v>75</v>
      </c>
      <c r="B51" s="33"/>
      <c r="C51" s="249" t="s">
        <v>109</v>
      </c>
      <c r="D51" s="245" t="s">
        <v>15</v>
      </c>
      <c r="E51" s="118" t="s">
        <v>12</v>
      </c>
      <c r="F51" s="250" t="s">
        <v>12</v>
      </c>
      <c r="G51" s="264" t="s">
        <v>110</v>
      </c>
      <c r="H51" s="265">
        <v>250</v>
      </c>
      <c r="I51" s="265"/>
      <c r="J51" s="266">
        <f t="shared" si="0"/>
        <v>250</v>
      </c>
    </row>
    <row r="52" spans="1:10" x14ac:dyDescent="0.25">
      <c r="A52" s="267"/>
      <c r="B52" s="268"/>
      <c r="C52" s="249"/>
      <c r="D52" s="245"/>
      <c r="E52" s="118">
        <v>4399</v>
      </c>
      <c r="F52" s="250">
        <v>5136</v>
      </c>
      <c r="G52" s="269" t="s">
        <v>107</v>
      </c>
      <c r="H52" s="270">
        <v>10</v>
      </c>
      <c r="I52" s="270"/>
      <c r="J52" s="271">
        <f t="shared" si="0"/>
        <v>10</v>
      </c>
    </row>
    <row r="53" spans="1:10" x14ac:dyDescent="0.25">
      <c r="A53" s="272"/>
      <c r="B53" s="273"/>
      <c r="C53" s="249"/>
      <c r="D53" s="245"/>
      <c r="E53" s="118">
        <v>4399</v>
      </c>
      <c r="F53" s="250">
        <v>5139</v>
      </c>
      <c r="G53" s="269" t="s">
        <v>83</v>
      </c>
      <c r="H53" s="270">
        <v>20</v>
      </c>
      <c r="I53" s="270"/>
      <c r="J53" s="271">
        <f t="shared" si="0"/>
        <v>20</v>
      </c>
    </row>
    <row r="54" spans="1:10" x14ac:dyDescent="0.25">
      <c r="A54" s="272"/>
      <c r="B54" s="273"/>
      <c r="C54" s="249"/>
      <c r="D54" s="245"/>
      <c r="E54" s="118">
        <v>4399</v>
      </c>
      <c r="F54" s="250">
        <v>5166</v>
      </c>
      <c r="G54" s="274" t="s">
        <v>111</v>
      </c>
      <c r="H54" s="275">
        <v>40</v>
      </c>
      <c r="I54" s="275"/>
      <c r="J54" s="276">
        <f t="shared" si="0"/>
        <v>40</v>
      </c>
    </row>
    <row r="55" spans="1:10" x14ac:dyDescent="0.25">
      <c r="A55" s="277"/>
      <c r="B55" s="33"/>
      <c r="C55" s="249"/>
      <c r="D55" s="245"/>
      <c r="E55" s="118">
        <v>4399</v>
      </c>
      <c r="F55" s="250">
        <v>5169</v>
      </c>
      <c r="G55" s="274" t="s">
        <v>78</v>
      </c>
      <c r="H55" s="275">
        <v>150</v>
      </c>
      <c r="I55" s="275"/>
      <c r="J55" s="276">
        <f t="shared" si="0"/>
        <v>150</v>
      </c>
    </row>
    <row r="56" spans="1:10" x14ac:dyDescent="0.25">
      <c r="A56" s="272"/>
      <c r="B56" s="273"/>
      <c r="C56" s="249"/>
      <c r="D56" s="245"/>
      <c r="E56" s="118">
        <v>4399</v>
      </c>
      <c r="F56" s="250">
        <v>5175</v>
      </c>
      <c r="G56" s="274" t="s">
        <v>79</v>
      </c>
      <c r="H56" s="275">
        <v>30</v>
      </c>
      <c r="I56" s="275"/>
      <c r="J56" s="276">
        <f t="shared" si="0"/>
        <v>30</v>
      </c>
    </row>
    <row r="57" spans="1:10" x14ac:dyDescent="0.25">
      <c r="A57" s="278" t="s">
        <v>75</v>
      </c>
      <c r="B57" s="227"/>
      <c r="C57" s="279" t="s">
        <v>112</v>
      </c>
      <c r="D57" s="245" t="s">
        <v>15</v>
      </c>
      <c r="E57" s="118" t="s">
        <v>12</v>
      </c>
      <c r="F57" s="250" t="s">
        <v>12</v>
      </c>
      <c r="G57" s="280" t="s">
        <v>113</v>
      </c>
      <c r="H57" s="281">
        <v>50</v>
      </c>
      <c r="I57" s="281">
        <v>-48</v>
      </c>
      <c r="J57" s="282">
        <f t="shared" si="0"/>
        <v>2</v>
      </c>
    </row>
    <row r="58" spans="1:10" x14ac:dyDescent="0.25">
      <c r="A58" s="272"/>
      <c r="B58" s="273"/>
      <c r="C58" s="249"/>
      <c r="D58" s="245"/>
      <c r="E58" s="118">
        <v>4379</v>
      </c>
      <c r="F58" s="250">
        <v>5021</v>
      </c>
      <c r="G58" s="283" t="s">
        <v>86</v>
      </c>
      <c r="H58" s="284">
        <v>0</v>
      </c>
      <c r="I58" s="284"/>
      <c r="J58" s="285">
        <f t="shared" si="0"/>
        <v>0</v>
      </c>
    </row>
    <row r="59" spans="1:10" x14ac:dyDescent="0.25">
      <c r="A59" s="272"/>
      <c r="B59" s="273"/>
      <c r="C59" s="249"/>
      <c r="D59" s="245"/>
      <c r="E59" s="118">
        <v>4379</v>
      </c>
      <c r="F59" s="250">
        <v>5031</v>
      </c>
      <c r="G59" s="283" t="s">
        <v>114</v>
      </c>
      <c r="H59" s="284">
        <v>0</v>
      </c>
      <c r="I59" s="284"/>
      <c r="J59" s="285">
        <f t="shared" si="0"/>
        <v>0</v>
      </c>
    </row>
    <row r="60" spans="1:10" x14ac:dyDescent="0.25">
      <c r="A60" s="277"/>
      <c r="B60" s="33"/>
      <c r="C60" s="249"/>
      <c r="D60" s="245"/>
      <c r="E60" s="118">
        <v>4379</v>
      </c>
      <c r="F60" s="250">
        <v>5032</v>
      </c>
      <c r="G60" s="283" t="s">
        <v>115</v>
      </c>
      <c r="H60" s="284">
        <v>0</v>
      </c>
      <c r="I60" s="284"/>
      <c r="J60" s="285">
        <f t="shared" si="0"/>
        <v>0</v>
      </c>
    </row>
    <row r="61" spans="1:10" x14ac:dyDescent="0.25">
      <c r="A61" s="247"/>
      <c r="B61" s="248"/>
      <c r="C61" s="249"/>
      <c r="D61" s="245"/>
      <c r="E61" s="118">
        <v>4379</v>
      </c>
      <c r="F61" s="250">
        <v>5137</v>
      </c>
      <c r="G61" s="283" t="s">
        <v>116</v>
      </c>
      <c r="H61" s="284">
        <v>0</v>
      </c>
      <c r="I61" s="284"/>
      <c r="J61" s="285">
        <f t="shared" si="0"/>
        <v>0</v>
      </c>
    </row>
    <row r="62" spans="1:10" x14ac:dyDescent="0.25">
      <c r="A62" s="277"/>
      <c r="B62" s="33"/>
      <c r="C62" s="249"/>
      <c r="D62" s="245"/>
      <c r="E62" s="118">
        <v>4379</v>
      </c>
      <c r="F62" s="250">
        <v>5139</v>
      </c>
      <c r="G62" s="283" t="s">
        <v>83</v>
      </c>
      <c r="H62" s="284">
        <v>1.94</v>
      </c>
      <c r="I62" s="284"/>
      <c r="J62" s="285">
        <f t="shared" si="0"/>
        <v>1.94</v>
      </c>
    </row>
    <row r="63" spans="1:10" x14ac:dyDescent="0.25">
      <c r="A63" s="277"/>
      <c r="B63" s="33"/>
      <c r="C63" s="249"/>
      <c r="D63" s="245"/>
      <c r="E63" s="118">
        <v>4379</v>
      </c>
      <c r="F63" s="250">
        <v>5164</v>
      </c>
      <c r="G63" s="283" t="s">
        <v>117</v>
      </c>
      <c r="H63" s="284">
        <v>0</v>
      </c>
      <c r="I63" s="284"/>
      <c r="J63" s="285">
        <f t="shared" si="0"/>
        <v>0</v>
      </c>
    </row>
    <row r="64" spans="1:10" x14ac:dyDescent="0.25">
      <c r="A64" s="286"/>
      <c r="B64" s="287"/>
      <c r="C64" s="288"/>
      <c r="D64" s="289"/>
      <c r="E64" s="290">
        <v>4379</v>
      </c>
      <c r="F64" s="291">
        <v>5169</v>
      </c>
      <c r="G64" s="292" t="s">
        <v>78</v>
      </c>
      <c r="H64" s="293">
        <v>48.06</v>
      </c>
      <c r="I64" s="293">
        <v>-48</v>
      </c>
      <c r="J64" s="294">
        <f t="shared" si="0"/>
        <v>6.0000000000002274E-2</v>
      </c>
    </row>
    <row r="65" spans="1:10" x14ac:dyDescent="0.25">
      <c r="A65" s="295"/>
      <c r="B65" s="41"/>
      <c r="C65" s="249"/>
      <c r="D65" s="245"/>
      <c r="E65" s="118">
        <v>4379</v>
      </c>
      <c r="F65" s="250">
        <v>5175</v>
      </c>
      <c r="G65" s="296" t="s">
        <v>79</v>
      </c>
      <c r="H65" s="297">
        <v>0</v>
      </c>
      <c r="I65" s="297"/>
      <c r="J65" s="298">
        <f t="shared" si="0"/>
        <v>0</v>
      </c>
    </row>
    <row r="66" spans="1:10" x14ac:dyDescent="0.25">
      <c r="A66" s="299" t="s">
        <v>75</v>
      </c>
      <c r="B66" s="279"/>
      <c r="C66" s="249" t="s">
        <v>118</v>
      </c>
      <c r="D66" s="245" t="s">
        <v>15</v>
      </c>
      <c r="E66" s="118" t="s">
        <v>12</v>
      </c>
      <c r="F66" s="250" t="s">
        <v>12</v>
      </c>
      <c r="G66" s="300" t="s">
        <v>119</v>
      </c>
      <c r="H66" s="301">
        <v>120</v>
      </c>
      <c r="I66" s="301"/>
      <c r="J66" s="302">
        <f t="shared" si="0"/>
        <v>120</v>
      </c>
    </row>
    <row r="67" spans="1:10" x14ac:dyDescent="0.25">
      <c r="A67" s="303"/>
      <c r="B67" s="227"/>
      <c r="C67" s="249"/>
      <c r="D67" s="245"/>
      <c r="E67" s="118">
        <v>4399</v>
      </c>
      <c r="F67" s="250">
        <v>5169</v>
      </c>
      <c r="G67" s="283" t="s">
        <v>78</v>
      </c>
      <c r="H67" s="284">
        <v>80</v>
      </c>
      <c r="I67" s="284"/>
      <c r="J67" s="285">
        <f t="shared" si="0"/>
        <v>80</v>
      </c>
    </row>
    <row r="68" spans="1:10" x14ac:dyDescent="0.25">
      <c r="A68" s="304"/>
      <c r="B68" s="305"/>
      <c r="C68" s="249"/>
      <c r="D68" s="245"/>
      <c r="E68" s="118">
        <v>4399</v>
      </c>
      <c r="F68" s="250">
        <v>5175</v>
      </c>
      <c r="G68" s="296" t="s">
        <v>79</v>
      </c>
      <c r="H68" s="297">
        <v>40</v>
      </c>
      <c r="I68" s="297"/>
      <c r="J68" s="298">
        <f t="shared" si="0"/>
        <v>40</v>
      </c>
    </row>
    <row r="69" spans="1:10" x14ac:dyDescent="0.25">
      <c r="A69" s="267" t="s">
        <v>75</v>
      </c>
      <c r="B69" s="268"/>
      <c r="C69" s="249" t="s">
        <v>120</v>
      </c>
      <c r="D69" s="245" t="s">
        <v>15</v>
      </c>
      <c r="E69" s="118" t="s">
        <v>12</v>
      </c>
      <c r="F69" s="250" t="s">
        <v>12</v>
      </c>
      <c r="G69" s="415" t="s">
        <v>121</v>
      </c>
      <c r="H69" s="416">
        <v>800</v>
      </c>
      <c r="I69" s="416"/>
      <c r="J69" s="417">
        <f t="shared" si="0"/>
        <v>800</v>
      </c>
    </row>
    <row r="70" spans="1:10" x14ac:dyDescent="0.25">
      <c r="A70" s="253"/>
      <c r="B70" s="254"/>
      <c r="C70" s="249"/>
      <c r="D70" s="245"/>
      <c r="E70" s="118">
        <v>4399</v>
      </c>
      <c r="F70" s="250">
        <v>5169</v>
      </c>
      <c r="G70" s="283" t="s">
        <v>78</v>
      </c>
      <c r="H70" s="284">
        <v>800</v>
      </c>
      <c r="I70" s="284"/>
      <c r="J70" s="285">
        <f t="shared" si="0"/>
        <v>800</v>
      </c>
    </row>
    <row r="71" spans="1:10" x14ac:dyDescent="0.25">
      <c r="A71" s="306" t="s">
        <v>75</v>
      </c>
      <c r="B71" s="41"/>
      <c r="C71" s="249" t="s">
        <v>122</v>
      </c>
      <c r="D71" s="245" t="s">
        <v>15</v>
      </c>
      <c r="E71" s="118" t="s">
        <v>12</v>
      </c>
      <c r="F71" s="250" t="s">
        <v>12</v>
      </c>
      <c r="G71" s="307" t="s">
        <v>123</v>
      </c>
      <c r="H71" s="281">
        <v>230</v>
      </c>
      <c r="I71" s="281"/>
      <c r="J71" s="282">
        <f t="shared" si="0"/>
        <v>230</v>
      </c>
    </row>
    <row r="72" spans="1:10" ht="15.75" thickBot="1" x14ac:dyDescent="0.3">
      <c r="A72" s="256"/>
      <c r="B72" s="112"/>
      <c r="C72" s="257"/>
      <c r="D72" s="258"/>
      <c r="E72" s="72">
        <v>4399</v>
      </c>
      <c r="F72" s="259">
        <v>5136</v>
      </c>
      <c r="G72" s="308" t="s">
        <v>107</v>
      </c>
      <c r="H72" s="309">
        <v>230</v>
      </c>
      <c r="I72" s="309"/>
      <c r="J72" s="310">
        <f t="shared" si="0"/>
        <v>230</v>
      </c>
    </row>
    <row r="73" spans="1:10" x14ac:dyDescent="0.25">
      <c r="A73" s="311" t="s">
        <v>73</v>
      </c>
      <c r="B73" s="312"/>
      <c r="C73" s="399" t="s">
        <v>12</v>
      </c>
      <c r="D73" s="400"/>
      <c r="E73" s="260" t="s">
        <v>12</v>
      </c>
      <c r="F73" s="261" t="s">
        <v>12</v>
      </c>
      <c r="G73" s="313" t="s">
        <v>124</v>
      </c>
      <c r="H73" s="314">
        <v>100</v>
      </c>
      <c r="I73" s="314">
        <v>0</v>
      </c>
      <c r="J73" s="315">
        <f t="shared" si="0"/>
        <v>100</v>
      </c>
    </row>
    <row r="74" spans="1:10" ht="22.5" x14ac:dyDescent="0.25">
      <c r="A74" s="247" t="s">
        <v>75</v>
      </c>
      <c r="B74" s="248"/>
      <c r="C74" s="249" t="s">
        <v>125</v>
      </c>
      <c r="D74" s="245" t="s">
        <v>15</v>
      </c>
      <c r="E74" s="118" t="s">
        <v>12</v>
      </c>
      <c r="F74" s="250" t="s">
        <v>12</v>
      </c>
      <c r="G74" s="316" t="s">
        <v>126</v>
      </c>
      <c r="H74" s="317">
        <v>100</v>
      </c>
      <c r="I74" s="317"/>
      <c r="J74" s="318">
        <f t="shared" si="0"/>
        <v>100</v>
      </c>
    </row>
    <row r="75" spans="1:10" x14ac:dyDescent="0.25">
      <c r="A75" s="247"/>
      <c r="B75" s="248"/>
      <c r="C75" s="249"/>
      <c r="D75" s="245"/>
      <c r="E75" s="118">
        <v>4399</v>
      </c>
      <c r="F75" s="250">
        <v>5166</v>
      </c>
      <c r="G75" s="319" t="s">
        <v>111</v>
      </c>
      <c r="H75" s="320">
        <v>49.2</v>
      </c>
      <c r="I75" s="320"/>
      <c r="J75" s="321">
        <f t="shared" ref="J75:J106" si="1">H75+I75</f>
        <v>49.2</v>
      </c>
    </row>
    <row r="76" spans="1:10" x14ac:dyDescent="0.25">
      <c r="A76" s="253"/>
      <c r="B76" s="254"/>
      <c r="C76" s="249"/>
      <c r="D76" s="245"/>
      <c r="E76" s="118">
        <v>4399</v>
      </c>
      <c r="F76" s="250">
        <v>5169</v>
      </c>
      <c r="G76" s="322" t="s">
        <v>78</v>
      </c>
      <c r="H76" s="323">
        <v>50</v>
      </c>
      <c r="I76" s="323"/>
      <c r="J76" s="324">
        <f t="shared" si="1"/>
        <v>50</v>
      </c>
    </row>
    <row r="77" spans="1:10" ht="15.75" thickBot="1" x14ac:dyDescent="0.3">
      <c r="A77" s="256"/>
      <c r="B77" s="112"/>
      <c r="C77" s="257"/>
      <c r="D77" s="258"/>
      <c r="E77" s="72">
        <v>4399</v>
      </c>
      <c r="F77" s="259">
        <v>5361</v>
      </c>
      <c r="G77" s="325" t="s">
        <v>127</v>
      </c>
      <c r="H77" s="326">
        <v>0.8</v>
      </c>
      <c r="I77" s="326"/>
      <c r="J77" s="327">
        <f t="shared" si="1"/>
        <v>0.8</v>
      </c>
    </row>
    <row r="78" spans="1:10" x14ac:dyDescent="0.25">
      <c r="A78" s="311" t="s">
        <v>73</v>
      </c>
      <c r="B78" s="254"/>
      <c r="C78" s="399" t="s">
        <v>12</v>
      </c>
      <c r="D78" s="400"/>
      <c r="E78" s="260" t="s">
        <v>12</v>
      </c>
      <c r="F78" s="261" t="s">
        <v>12</v>
      </c>
      <c r="G78" s="313" t="s">
        <v>128</v>
      </c>
      <c r="H78" s="314">
        <v>550</v>
      </c>
      <c r="I78" s="314">
        <v>0</v>
      </c>
      <c r="J78" s="315">
        <f t="shared" si="1"/>
        <v>550</v>
      </c>
    </row>
    <row r="79" spans="1:10" x14ac:dyDescent="0.25">
      <c r="A79" s="267" t="s">
        <v>75</v>
      </c>
      <c r="B79" s="268"/>
      <c r="C79" s="249" t="s">
        <v>129</v>
      </c>
      <c r="D79" s="245" t="s">
        <v>15</v>
      </c>
      <c r="E79" s="118" t="s">
        <v>12</v>
      </c>
      <c r="F79" s="250" t="s">
        <v>12</v>
      </c>
      <c r="G79" s="264" t="s">
        <v>130</v>
      </c>
      <c r="H79" s="265">
        <v>200</v>
      </c>
      <c r="I79" s="265"/>
      <c r="J79" s="266">
        <f t="shared" si="1"/>
        <v>200</v>
      </c>
    </row>
    <row r="80" spans="1:10" x14ac:dyDescent="0.25">
      <c r="A80" s="328"/>
      <c r="B80" s="329"/>
      <c r="C80" s="249"/>
      <c r="D80" s="245"/>
      <c r="E80" s="118">
        <v>4349</v>
      </c>
      <c r="F80" s="250">
        <v>5139</v>
      </c>
      <c r="G80" s="269" t="s">
        <v>83</v>
      </c>
      <c r="H80" s="270">
        <v>40</v>
      </c>
      <c r="I80" s="270"/>
      <c r="J80" s="271">
        <f t="shared" si="1"/>
        <v>40</v>
      </c>
    </row>
    <row r="81" spans="1:10" x14ac:dyDescent="0.25">
      <c r="A81" s="272"/>
      <c r="B81" s="273"/>
      <c r="C81" s="249"/>
      <c r="D81" s="245"/>
      <c r="E81" s="118">
        <v>4349</v>
      </c>
      <c r="F81" s="250">
        <v>5166</v>
      </c>
      <c r="G81" s="269" t="s">
        <v>111</v>
      </c>
      <c r="H81" s="270">
        <v>60</v>
      </c>
      <c r="I81" s="270"/>
      <c r="J81" s="271">
        <f t="shared" si="1"/>
        <v>60</v>
      </c>
    </row>
    <row r="82" spans="1:10" x14ac:dyDescent="0.25">
      <c r="A82" s="304"/>
      <c r="B82" s="305"/>
      <c r="C82" s="249"/>
      <c r="D82" s="245"/>
      <c r="E82" s="118">
        <v>4349</v>
      </c>
      <c r="F82" s="250">
        <v>5169</v>
      </c>
      <c r="G82" s="274" t="s">
        <v>78</v>
      </c>
      <c r="H82" s="275">
        <v>60</v>
      </c>
      <c r="I82" s="275"/>
      <c r="J82" s="276">
        <f t="shared" si="1"/>
        <v>60</v>
      </c>
    </row>
    <row r="83" spans="1:10" x14ac:dyDescent="0.25">
      <c r="A83" s="247"/>
      <c r="B83" s="248"/>
      <c r="C83" s="249"/>
      <c r="D83" s="245"/>
      <c r="E83" s="118">
        <v>4349</v>
      </c>
      <c r="F83" s="250">
        <v>5175</v>
      </c>
      <c r="G83" s="274" t="s">
        <v>79</v>
      </c>
      <c r="H83" s="275">
        <v>40</v>
      </c>
      <c r="I83" s="275"/>
      <c r="J83" s="276">
        <f t="shared" si="1"/>
        <v>40</v>
      </c>
    </row>
    <row r="84" spans="1:10" ht="22.5" x14ac:dyDescent="0.25">
      <c r="A84" s="247" t="s">
        <v>75</v>
      </c>
      <c r="B84" s="248"/>
      <c r="C84" s="249" t="s">
        <v>131</v>
      </c>
      <c r="D84" s="245" t="s">
        <v>15</v>
      </c>
      <c r="E84" s="118" t="s">
        <v>12</v>
      </c>
      <c r="F84" s="250" t="s">
        <v>12</v>
      </c>
      <c r="G84" s="300" t="s">
        <v>132</v>
      </c>
      <c r="H84" s="301">
        <v>350</v>
      </c>
      <c r="I84" s="301"/>
      <c r="J84" s="302">
        <f t="shared" si="1"/>
        <v>350</v>
      </c>
    </row>
    <row r="85" spans="1:10" ht="22.5" x14ac:dyDescent="0.25">
      <c r="A85" s="253"/>
      <c r="B85" s="254"/>
      <c r="C85" s="249"/>
      <c r="D85" s="245"/>
      <c r="E85" s="118">
        <v>4349</v>
      </c>
      <c r="F85" s="250">
        <v>5168</v>
      </c>
      <c r="G85" s="330" t="s">
        <v>133</v>
      </c>
      <c r="H85" s="331">
        <v>320</v>
      </c>
      <c r="I85" s="331"/>
      <c r="J85" s="332">
        <f t="shared" si="1"/>
        <v>320</v>
      </c>
    </row>
    <row r="86" spans="1:10" ht="15.75" thickBot="1" x14ac:dyDescent="0.3">
      <c r="A86" s="256"/>
      <c r="B86" s="112"/>
      <c r="C86" s="257"/>
      <c r="D86" s="258"/>
      <c r="E86" s="72">
        <v>4349</v>
      </c>
      <c r="F86" s="259">
        <v>5169</v>
      </c>
      <c r="G86" s="333" t="s">
        <v>78</v>
      </c>
      <c r="H86" s="334">
        <v>30</v>
      </c>
      <c r="I86" s="334"/>
      <c r="J86" s="335">
        <f t="shared" si="1"/>
        <v>30</v>
      </c>
    </row>
    <row r="87" spans="1:10" x14ac:dyDescent="0.25">
      <c r="A87" s="311" t="s">
        <v>73</v>
      </c>
      <c r="B87" s="312"/>
      <c r="C87" s="399" t="s">
        <v>12</v>
      </c>
      <c r="D87" s="400"/>
      <c r="E87" s="260" t="s">
        <v>12</v>
      </c>
      <c r="F87" s="261" t="s">
        <v>12</v>
      </c>
      <c r="G87" s="313" t="s">
        <v>134</v>
      </c>
      <c r="H87" s="314">
        <v>70</v>
      </c>
      <c r="I87" s="314">
        <v>0</v>
      </c>
      <c r="J87" s="315">
        <f t="shared" si="1"/>
        <v>70</v>
      </c>
    </row>
    <row r="88" spans="1:10" x14ac:dyDescent="0.25">
      <c r="A88" s="247" t="s">
        <v>75</v>
      </c>
      <c r="B88" s="248"/>
      <c r="C88" s="249" t="s">
        <v>135</v>
      </c>
      <c r="D88" s="245" t="s">
        <v>15</v>
      </c>
      <c r="E88" s="118" t="s">
        <v>12</v>
      </c>
      <c r="F88" s="250" t="s">
        <v>12</v>
      </c>
      <c r="G88" s="264" t="s">
        <v>16</v>
      </c>
      <c r="H88" s="265">
        <v>70</v>
      </c>
      <c r="I88" s="265"/>
      <c r="J88" s="266">
        <f t="shared" si="1"/>
        <v>70</v>
      </c>
    </row>
    <row r="89" spans="1:10" x14ac:dyDescent="0.25">
      <c r="A89" s="247"/>
      <c r="B89" s="248"/>
      <c r="C89" s="249"/>
      <c r="D89" s="245"/>
      <c r="E89" s="118">
        <v>4349</v>
      </c>
      <c r="F89" s="250">
        <v>5021</v>
      </c>
      <c r="G89" s="336" t="s">
        <v>86</v>
      </c>
      <c r="H89" s="337">
        <v>5</v>
      </c>
      <c r="I89" s="337"/>
      <c r="J89" s="338">
        <f t="shared" si="1"/>
        <v>5</v>
      </c>
    </row>
    <row r="90" spans="1:10" x14ac:dyDescent="0.25">
      <c r="A90" s="295"/>
      <c r="B90" s="41"/>
      <c r="C90" s="339"/>
      <c r="D90" s="340"/>
      <c r="E90" s="341">
        <v>4349</v>
      </c>
      <c r="F90" s="342">
        <v>5169</v>
      </c>
      <c r="G90" s="343" t="s">
        <v>78</v>
      </c>
      <c r="H90" s="344">
        <v>35</v>
      </c>
      <c r="I90" s="344"/>
      <c r="J90" s="345">
        <f t="shared" si="1"/>
        <v>35</v>
      </c>
    </row>
    <row r="91" spans="1:10" ht="15.75" thickBot="1" x14ac:dyDescent="0.3">
      <c r="A91" s="346"/>
      <c r="B91" s="347"/>
      <c r="C91" s="257"/>
      <c r="D91" s="258"/>
      <c r="E91" s="72">
        <v>4349</v>
      </c>
      <c r="F91" s="259">
        <v>5175</v>
      </c>
      <c r="G91" s="333" t="s">
        <v>79</v>
      </c>
      <c r="H91" s="334">
        <v>30</v>
      </c>
      <c r="I91" s="334"/>
      <c r="J91" s="335">
        <f t="shared" si="1"/>
        <v>30</v>
      </c>
    </row>
    <row r="92" spans="1:10" x14ac:dyDescent="0.25">
      <c r="A92" s="311" t="s">
        <v>73</v>
      </c>
      <c r="B92" s="248"/>
      <c r="C92" s="399" t="s">
        <v>12</v>
      </c>
      <c r="D92" s="400"/>
      <c r="E92" s="260" t="s">
        <v>12</v>
      </c>
      <c r="F92" s="261" t="s">
        <v>12</v>
      </c>
      <c r="G92" s="313" t="s">
        <v>136</v>
      </c>
      <c r="H92" s="314">
        <v>100</v>
      </c>
      <c r="I92" s="314">
        <v>0</v>
      </c>
      <c r="J92" s="315">
        <f t="shared" si="1"/>
        <v>100</v>
      </c>
    </row>
    <row r="93" spans="1:10" x14ac:dyDescent="0.25">
      <c r="A93" s="247" t="s">
        <v>75</v>
      </c>
      <c r="B93" s="248"/>
      <c r="C93" s="249" t="s">
        <v>137</v>
      </c>
      <c r="D93" s="245" t="s">
        <v>15</v>
      </c>
      <c r="E93" s="118" t="s">
        <v>12</v>
      </c>
      <c r="F93" s="250" t="s">
        <v>12</v>
      </c>
      <c r="G93" s="300" t="s">
        <v>138</v>
      </c>
      <c r="H93" s="301">
        <v>100</v>
      </c>
      <c r="I93" s="301"/>
      <c r="J93" s="302">
        <f t="shared" si="1"/>
        <v>100</v>
      </c>
    </row>
    <row r="94" spans="1:10" x14ac:dyDescent="0.25">
      <c r="A94" s="295"/>
      <c r="B94" s="41"/>
      <c r="C94" s="249"/>
      <c r="D94" s="245"/>
      <c r="E94" s="118">
        <v>4399</v>
      </c>
      <c r="F94" s="250">
        <v>5169</v>
      </c>
      <c r="G94" s="193" t="s">
        <v>78</v>
      </c>
      <c r="H94" s="348">
        <v>80</v>
      </c>
      <c r="I94" s="348"/>
      <c r="J94" s="349">
        <f t="shared" si="1"/>
        <v>80</v>
      </c>
    </row>
    <row r="95" spans="1:10" ht="15.75" thickBot="1" x14ac:dyDescent="0.3">
      <c r="A95" s="350"/>
      <c r="B95" s="351"/>
      <c r="C95" s="257"/>
      <c r="D95" s="258"/>
      <c r="E95" s="72">
        <v>4399</v>
      </c>
      <c r="F95" s="259">
        <v>5175</v>
      </c>
      <c r="G95" s="236" t="s">
        <v>79</v>
      </c>
      <c r="H95" s="309">
        <v>20</v>
      </c>
      <c r="I95" s="309"/>
      <c r="J95" s="310">
        <f t="shared" si="1"/>
        <v>20</v>
      </c>
    </row>
    <row r="96" spans="1:10" x14ac:dyDescent="0.25">
      <c r="A96" s="311" t="s">
        <v>73</v>
      </c>
      <c r="B96" s="41"/>
      <c r="C96" s="399" t="s">
        <v>12</v>
      </c>
      <c r="D96" s="400"/>
      <c r="E96" s="260" t="s">
        <v>12</v>
      </c>
      <c r="F96" s="261" t="s">
        <v>12</v>
      </c>
      <c r="G96" s="313" t="s">
        <v>139</v>
      </c>
      <c r="H96" s="314">
        <v>150</v>
      </c>
      <c r="I96" s="314">
        <v>0</v>
      </c>
      <c r="J96" s="315">
        <f t="shared" si="1"/>
        <v>150</v>
      </c>
    </row>
    <row r="97" spans="1:10" x14ac:dyDescent="0.25">
      <c r="A97" s="247" t="s">
        <v>75</v>
      </c>
      <c r="B97" s="305"/>
      <c r="C97" s="249" t="s">
        <v>140</v>
      </c>
      <c r="D97" s="245" t="s">
        <v>15</v>
      </c>
      <c r="E97" s="118" t="s">
        <v>12</v>
      </c>
      <c r="F97" s="250" t="s">
        <v>12</v>
      </c>
      <c r="G97" s="316" t="s">
        <v>141</v>
      </c>
      <c r="H97" s="317">
        <v>100</v>
      </c>
      <c r="I97" s="317"/>
      <c r="J97" s="318">
        <f t="shared" si="1"/>
        <v>100</v>
      </c>
    </row>
    <row r="98" spans="1:10" x14ac:dyDescent="0.25">
      <c r="A98" s="247"/>
      <c r="B98" s="248"/>
      <c r="C98" s="249"/>
      <c r="D98" s="245"/>
      <c r="E98" s="118">
        <v>4399</v>
      </c>
      <c r="F98" s="250">
        <v>5169</v>
      </c>
      <c r="G98" s="352" t="s">
        <v>78</v>
      </c>
      <c r="H98" s="353">
        <v>75</v>
      </c>
      <c r="I98" s="353"/>
      <c r="J98" s="354">
        <f t="shared" si="1"/>
        <v>75</v>
      </c>
    </row>
    <row r="99" spans="1:10" x14ac:dyDescent="0.25">
      <c r="A99" s="295"/>
      <c r="B99" s="41"/>
      <c r="C99" s="249"/>
      <c r="D99" s="245"/>
      <c r="E99" s="118">
        <v>4399</v>
      </c>
      <c r="F99" s="250">
        <v>5175</v>
      </c>
      <c r="G99" s="355" t="s">
        <v>79</v>
      </c>
      <c r="H99" s="356">
        <v>25</v>
      </c>
      <c r="I99" s="356"/>
      <c r="J99" s="357">
        <f t="shared" si="1"/>
        <v>25</v>
      </c>
    </row>
    <row r="100" spans="1:10" ht="22.5" x14ac:dyDescent="0.25">
      <c r="A100" s="267" t="s">
        <v>75</v>
      </c>
      <c r="B100" s="268"/>
      <c r="C100" s="249" t="s">
        <v>142</v>
      </c>
      <c r="D100" s="245" t="s">
        <v>15</v>
      </c>
      <c r="E100" s="118" t="s">
        <v>12</v>
      </c>
      <c r="F100" s="250" t="s">
        <v>12</v>
      </c>
      <c r="G100" s="300" t="s">
        <v>143</v>
      </c>
      <c r="H100" s="301">
        <v>50</v>
      </c>
      <c r="I100" s="301"/>
      <c r="J100" s="302">
        <f t="shared" si="1"/>
        <v>50</v>
      </c>
    </row>
    <row r="101" spans="1:10" ht="15.75" thickBot="1" x14ac:dyDescent="0.3">
      <c r="A101" s="256"/>
      <c r="B101" s="112"/>
      <c r="C101" s="257"/>
      <c r="D101" s="258"/>
      <c r="E101" s="72">
        <v>4399</v>
      </c>
      <c r="F101" s="259">
        <v>5139</v>
      </c>
      <c r="G101" s="236" t="s">
        <v>83</v>
      </c>
      <c r="H101" s="309">
        <v>50</v>
      </c>
      <c r="I101" s="309"/>
      <c r="J101" s="310">
        <f t="shared" si="1"/>
        <v>50</v>
      </c>
    </row>
    <row r="102" spans="1:10" x14ac:dyDescent="0.25">
      <c r="A102" s="311" t="s">
        <v>73</v>
      </c>
      <c r="B102" s="358"/>
      <c r="C102" s="399" t="s">
        <v>12</v>
      </c>
      <c r="D102" s="400"/>
      <c r="E102" s="260" t="s">
        <v>12</v>
      </c>
      <c r="F102" s="261" t="s">
        <v>12</v>
      </c>
      <c r="G102" s="313" t="s">
        <v>144</v>
      </c>
      <c r="H102" s="314">
        <v>25809</v>
      </c>
      <c r="I102" s="314">
        <v>0</v>
      </c>
      <c r="J102" s="315">
        <f t="shared" si="1"/>
        <v>25809</v>
      </c>
    </row>
    <row r="103" spans="1:10" ht="22.5" x14ac:dyDescent="0.25">
      <c r="A103" s="247" t="s">
        <v>75</v>
      </c>
      <c r="B103" s="248"/>
      <c r="C103" s="249" t="s">
        <v>145</v>
      </c>
      <c r="D103" s="245" t="s">
        <v>15</v>
      </c>
      <c r="E103" s="118" t="s">
        <v>12</v>
      </c>
      <c r="F103" s="250" t="s">
        <v>12</v>
      </c>
      <c r="G103" s="316" t="s">
        <v>146</v>
      </c>
      <c r="H103" s="317">
        <v>21945.242999999999</v>
      </c>
      <c r="I103" s="317"/>
      <c r="J103" s="318">
        <f t="shared" si="1"/>
        <v>21945.242999999999</v>
      </c>
    </row>
    <row r="104" spans="1:10" x14ac:dyDescent="0.25">
      <c r="A104" s="295"/>
      <c r="B104" s="41"/>
      <c r="C104" s="249"/>
      <c r="D104" s="245"/>
      <c r="E104" s="118">
        <v>6409</v>
      </c>
      <c r="F104" s="250">
        <v>5363</v>
      </c>
      <c r="G104" s="355" t="s">
        <v>147</v>
      </c>
      <c r="H104" s="356">
        <v>21945.242999999999</v>
      </c>
      <c r="I104" s="356"/>
      <c r="J104" s="357">
        <f t="shared" si="1"/>
        <v>21945.242999999999</v>
      </c>
    </row>
    <row r="105" spans="1:10" ht="22.5" x14ac:dyDescent="0.25">
      <c r="A105" s="267" t="s">
        <v>75</v>
      </c>
      <c r="B105" s="268"/>
      <c r="C105" s="249" t="s">
        <v>148</v>
      </c>
      <c r="D105" s="245" t="s">
        <v>15</v>
      </c>
      <c r="E105" s="118" t="s">
        <v>12</v>
      </c>
      <c r="F105" s="250" t="s">
        <v>12</v>
      </c>
      <c r="G105" s="300" t="s">
        <v>149</v>
      </c>
      <c r="H105" s="301">
        <v>3863.7570000000001</v>
      </c>
      <c r="I105" s="301"/>
      <c r="J105" s="302">
        <f t="shared" si="1"/>
        <v>3863.7570000000001</v>
      </c>
    </row>
    <row r="106" spans="1:10" ht="15.75" thickBot="1" x14ac:dyDescent="0.3">
      <c r="A106" s="256"/>
      <c r="B106" s="112"/>
      <c r="C106" s="257"/>
      <c r="D106" s="258"/>
      <c r="E106" s="72">
        <v>6409</v>
      </c>
      <c r="F106" s="259">
        <v>5363</v>
      </c>
      <c r="G106" s="236" t="s">
        <v>147</v>
      </c>
      <c r="H106" s="309">
        <v>3863.7570000000001</v>
      </c>
      <c r="I106" s="309"/>
      <c r="J106" s="310">
        <f t="shared" si="1"/>
        <v>3863.7570000000001</v>
      </c>
    </row>
    <row r="107" spans="1:10" x14ac:dyDescent="0.25">
      <c r="A107" s="157"/>
      <c r="B107" s="157"/>
      <c r="C107" s="157"/>
      <c r="D107" s="157"/>
      <c r="E107" s="157"/>
      <c r="F107" s="157"/>
      <c r="G107" s="157"/>
      <c r="H107" s="359"/>
      <c r="I107" s="359"/>
      <c r="J107" s="359"/>
    </row>
  </sheetData>
  <mergeCells count="13">
    <mergeCell ref="C102:D102"/>
    <mergeCell ref="C50:D50"/>
    <mergeCell ref="C73:D73"/>
    <mergeCell ref="C78:D78"/>
    <mergeCell ref="C87:D87"/>
    <mergeCell ref="C92:D92"/>
    <mergeCell ref="C96:D96"/>
    <mergeCell ref="C40:D40"/>
    <mergeCell ref="H1:K1"/>
    <mergeCell ref="C8:D8"/>
    <mergeCell ref="C9:D9"/>
    <mergeCell ref="C10:D10"/>
    <mergeCell ref="C14:D14"/>
  </mergeCells>
  <pageMargins left="0.7" right="0.7" top="0.78740157499999996" bottom="0.78740157499999996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selection activeCell="A3" sqref="A3:J3"/>
    </sheetView>
  </sheetViews>
  <sheetFormatPr defaultRowHeight="12.75" x14ac:dyDescent="0.2"/>
  <cols>
    <col min="1" max="1" width="3.140625" customWidth="1"/>
    <col min="2" max="2" width="8.85546875" customWidth="1"/>
    <col min="3" max="4" width="4.7109375" customWidth="1"/>
    <col min="5" max="5" width="7.140625" customWidth="1"/>
    <col min="6" max="6" width="55.7109375" customWidth="1"/>
    <col min="7" max="7" width="8.7109375" customWidth="1"/>
    <col min="8" max="8" width="9.5703125" customWidth="1"/>
    <col min="9" max="9" width="10.42578125" customWidth="1"/>
    <col min="10" max="10" width="10.7109375" customWidth="1"/>
    <col min="13" max="13" width="11.140625" bestFit="1" customWidth="1"/>
  </cols>
  <sheetData>
    <row r="1" spans="1:13" x14ac:dyDescent="0.2">
      <c r="A1" s="1"/>
      <c r="B1" s="1"/>
      <c r="C1" s="1"/>
      <c r="D1" s="1"/>
      <c r="E1" s="1"/>
      <c r="F1" s="1"/>
      <c r="G1" s="407" t="s">
        <v>216</v>
      </c>
      <c r="H1" s="407"/>
      <c r="I1" s="407"/>
      <c r="J1" s="407"/>
    </row>
    <row r="2" spans="1:13" x14ac:dyDescent="0.2">
      <c r="A2" s="1"/>
      <c r="B2" s="1"/>
      <c r="C2" s="1"/>
      <c r="D2" s="1"/>
      <c r="E2" s="1"/>
      <c r="F2" s="1"/>
      <c r="G2" s="2"/>
      <c r="H2" s="2"/>
      <c r="I2" s="2"/>
      <c r="J2" s="1"/>
    </row>
    <row r="3" spans="1:13" ht="18" x14ac:dyDescent="0.25">
      <c r="A3" s="410" t="s">
        <v>63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3" ht="15.75" x14ac:dyDescent="0.25">
      <c r="A4" s="411" t="s">
        <v>0</v>
      </c>
      <c r="B4" s="411"/>
      <c r="C4" s="411"/>
      <c r="D4" s="411"/>
      <c r="E4" s="411"/>
      <c r="F4" s="411"/>
      <c r="G4" s="411"/>
      <c r="H4" s="411"/>
      <c r="I4" s="411"/>
      <c r="J4" s="411"/>
    </row>
    <row r="6" spans="1:13" ht="15.75" x14ac:dyDescent="0.2">
      <c r="A6" s="412" t="s">
        <v>1</v>
      </c>
      <c r="B6" s="412"/>
      <c r="C6" s="412"/>
      <c r="D6" s="412"/>
      <c r="E6" s="412"/>
      <c r="F6" s="412"/>
      <c r="G6" s="412"/>
      <c r="H6" s="412"/>
      <c r="I6" s="412"/>
      <c r="J6" s="412"/>
    </row>
    <row r="7" spans="1:13" ht="16.5" thickBot="1" x14ac:dyDescent="0.3">
      <c r="A7" s="3"/>
      <c r="B7" s="3"/>
      <c r="C7" s="3"/>
      <c r="D7" s="3"/>
      <c r="E7" s="3"/>
      <c r="F7" s="3"/>
      <c r="G7" s="3"/>
      <c r="H7" s="3"/>
      <c r="I7" s="4"/>
      <c r="J7" s="5" t="s">
        <v>2</v>
      </c>
    </row>
    <row r="8" spans="1:13" ht="23.25" thickBot="1" x14ac:dyDescent="0.25">
      <c r="A8" s="6" t="s">
        <v>3</v>
      </c>
      <c r="B8" s="413" t="s">
        <v>4</v>
      </c>
      <c r="C8" s="414"/>
      <c r="D8" s="7" t="s">
        <v>5</v>
      </c>
      <c r="E8" s="8" t="s">
        <v>6</v>
      </c>
      <c r="F8" s="9" t="s">
        <v>7</v>
      </c>
      <c r="G8" s="10" t="s">
        <v>8</v>
      </c>
      <c r="H8" s="11" t="s">
        <v>9</v>
      </c>
      <c r="I8" s="10" t="s">
        <v>64</v>
      </c>
      <c r="J8" s="12" t="s">
        <v>10</v>
      </c>
    </row>
    <row r="9" spans="1:13" ht="13.5" thickBot="1" x14ac:dyDescent="0.25">
      <c r="A9" s="13" t="s">
        <v>11</v>
      </c>
      <c r="B9" s="408" t="s">
        <v>12</v>
      </c>
      <c r="C9" s="409"/>
      <c r="D9" s="14" t="s">
        <v>12</v>
      </c>
      <c r="E9" s="15" t="s">
        <v>12</v>
      </c>
      <c r="F9" s="16" t="s">
        <v>13</v>
      </c>
      <c r="G9" s="17">
        <v>15030</v>
      </c>
      <c r="H9" s="18">
        <f>SUM(H10,H13,H15,H17,H19,H21,H23,H25,H27,H29,H32,H34,H36,H38,H40,H43,H45,H47)</f>
        <v>629912.723</v>
      </c>
      <c r="I9" s="18">
        <v>48</v>
      </c>
      <c r="J9" s="19">
        <f>SUM(J10,J13,J15,J17,J19,J21,J23,J25,J27,J29,J32,J34,J36,J38,J40,J43,J45,J47)</f>
        <v>629960.723</v>
      </c>
      <c r="M9" s="20"/>
    </row>
    <row r="10" spans="1:13" x14ac:dyDescent="0.2">
      <c r="A10" s="21" t="s">
        <v>11</v>
      </c>
      <c r="B10" s="22" t="s">
        <v>14</v>
      </c>
      <c r="C10" s="23" t="s">
        <v>15</v>
      </c>
      <c r="D10" s="24" t="s">
        <v>12</v>
      </c>
      <c r="E10" s="25" t="s">
        <v>12</v>
      </c>
      <c r="F10" s="26" t="s">
        <v>16</v>
      </c>
      <c r="G10" s="27">
        <v>3800</v>
      </c>
      <c r="H10" s="27">
        <v>4100</v>
      </c>
      <c r="I10" s="27">
        <f>I11+I12</f>
        <v>0</v>
      </c>
      <c r="J10" s="28">
        <f>J11+J12</f>
        <v>4100</v>
      </c>
    </row>
    <row r="11" spans="1:13" x14ac:dyDescent="0.2">
      <c r="A11" s="29"/>
      <c r="B11" s="30"/>
      <c r="C11" s="31"/>
      <c r="D11" s="32">
        <v>4349</v>
      </c>
      <c r="E11" s="33">
        <v>5222</v>
      </c>
      <c r="F11" s="34" t="s">
        <v>17</v>
      </c>
      <c r="G11" s="35">
        <v>3800</v>
      </c>
      <c r="H11" s="35">
        <v>300</v>
      </c>
      <c r="I11" s="35">
        <v>0</v>
      </c>
      <c r="J11" s="36">
        <f t="shared" ref="J11:J28" si="0">H11+I11</f>
        <v>300</v>
      </c>
    </row>
    <row r="12" spans="1:13" ht="13.5" thickBot="1" x14ac:dyDescent="0.25">
      <c r="A12" s="37"/>
      <c r="B12" s="38" t="s">
        <v>18</v>
      </c>
      <c r="C12" s="39" t="s">
        <v>15</v>
      </c>
      <c r="D12" s="40">
        <v>4349</v>
      </c>
      <c r="E12" s="41" t="s">
        <v>19</v>
      </c>
      <c r="F12" s="42" t="s">
        <v>20</v>
      </c>
      <c r="G12" s="43">
        <v>0</v>
      </c>
      <c r="H12" s="43">
        <v>3800</v>
      </c>
      <c r="I12" s="44">
        <v>0</v>
      </c>
      <c r="J12" s="45">
        <f t="shared" si="0"/>
        <v>3800</v>
      </c>
    </row>
    <row r="13" spans="1:13" x14ac:dyDescent="0.2">
      <c r="A13" s="46" t="s">
        <v>11</v>
      </c>
      <c r="B13" s="47" t="s">
        <v>21</v>
      </c>
      <c r="C13" s="48" t="s">
        <v>15</v>
      </c>
      <c r="D13" s="49" t="s">
        <v>12</v>
      </c>
      <c r="E13" s="49" t="s">
        <v>12</v>
      </c>
      <c r="F13" s="50" t="s">
        <v>22</v>
      </c>
      <c r="G13" s="51">
        <v>0</v>
      </c>
      <c r="H13" s="51">
        <v>234.89699999999999</v>
      </c>
      <c r="I13" s="52">
        <v>0</v>
      </c>
      <c r="J13" s="53">
        <f t="shared" ref="J13:J16" si="1">SUM(H13:I13)</f>
        <v>234.89699999999999</v>
      </c>
    </row>
    <row r="14" spans="1:13" ht="13.5" thickBot="1" x14ac:dyDescent="0.25">
      <c r="A14" s="54"/>
      <c r="B14" s="55"/>
      <c r="C14" s="56"/>
      <c r="D14" s="57">
        <v>4349</v>
      </c>
      <c r="E14" s="58">
        <v>6322</v>
      </c>
      <c r="F14" s="59" t="s">
        <v>23</v>
      </c>
      <c r="G14" s="60">
        <v>0</v>
      </c>
      <c r="H14" s="60">
        <v>234.89699999999999</v>
      </c>
      <c r="I14" s="61">
        <v>0</v>
      </c>
      <c r="J14" s="62">
        <f t="shared" si="1"/>
        <v>234.89699999999999</v>
      </c>
    </row>
    <row r="15" spans="1:13" x14ac:dyDescent="0.2">
      <c r="A15" s="46" t="s">
        <v>11</v>
      </c>
      <c r="B15" s="47" t="s">
        <v>24</v>
      </c>
      <c r="C15" s="48" t="s">
        <v>15</v>
      </c>
      <c r="D15" s="49" t="s">
        <v>12</v>
      </c>
      <c r="E15" s="49" t="s">
        <v>12</v>
      </c>
      <c r="F15" s="50" t="s">
        <v>25</v>
      </c>
      <c r="G15" s="51">
        <v>0</v>
      </c>
      <c r="H15" s="51">
        <v>589.42399999999998</v>
      </c>
      <c r="I15" s="63">
        <v>0</v>
      </c>
      <c r="J15" s="53">
        <f t="shared" si="1"/>
        <v>589.42399999999998</v>
      </c>
    </row>
    <row r="16" spans="1:13" ht="13.5" thickBot="1" x14ac:dyDescent="0.25">
      <c r="A16" s="54"/>
      <c r="B16" s="55"/>
      <c r="C16" s="56"/>
      <c r="D16" s="57">
        <v>4349</v>
      </c>
      <c r="E16" s="58">
        <v>6322</v>
      </c>
      <c r="F16" s="59" t="s">
        <v>23</v>
      </c>
      <c r="G16" s="60">
        <v>0</v>
      </c>
      <c r="H16" s="60">
        <v>589.42399999999998</v>
      </c>
      <c r="I16" s="61">
        <v>0</v>
      </c>
      <c r="J16" s="62">
        <f t="shared" si="1"/>
        <v>589.42399999999998</v>
      </c>
    </row>
    <row r="17" spans="1:10" ht="22.5" x14ac:dyDescent="0.2">
      <c r="A17" s="64" t="s">
        <v>11</v>
      </c>
      <c r="B17" s="65" t="s">
        <v>26</v>
      </c>
      <c r="C17" s="23" t="s">
        <v>15</v>
      </c>
      <c r="D17" s="24" t="s">
        <v>12</v>
      </c>
      <c r="E17" s="66" t="s">
        <v>12</v>
      </c>
      <c r="F17" s="67" t="s">
        <v>27</v>
      </c>
      <c r="G17" s="68">
        <v>1000</v>
      </c>
      <c r="H17" s="68">
        <v>965</v>
      </c>
      <c r="I17" s="69">
        <v>0</v>
      </c>
      <c r="J17" s="70">
        <f>H17+I17</f>
        <v>965</v>
      </c>
    </row>
    <row r="18" spans="1:10" ht="13.5" thickBot="1" x14ac:dyDescent="0.25">
      <c r="A18" s="71"/>
      <c r="B18" s="72"/>
      <c r="C18" s="73"/>
      <c r="D18" s="57">
        <v>4359</v>
      </c>
      <c r="E18" s="58">
        <v>5222</v>
      </c>
      <c r="F18" s="59" t="s">
        <v>17</v>
      </c>
      <c r="G18" s="74">
        <v>1000</v>
      </c>
      <c r="H18" s="74">
        <v>965</v>
      </c>
      <c r="I18" s="74">
        <v>0</v>
      </c>
      <c r="J18" s="75">
        <v>965</v>
      </c>
    </row>
    <row r="19" spans="1:10" x14ac:dyDescent="0.2">
      <c r="A19" s="76" t="s">
        <v>11</v>
      </c>
      <c r="B19" s="77" t="s">
        <v>28</v>
      </c>
      <c r="C19" s="78" t="s">
        <v>15</v>
      </c>
      <c r="D19" s="79" t="s">
        <v>12</v>
      </c>
      <c r="E19" s="80" t="s">
        <v>12</v>
      </c>
      <c r="F19" s="81" t="s">
        <v>29</v>
      </c>
      <c r="G19" s="82">
        <v>0</v>
      </c>
      <c r="H19" s="82">
        <v>20</v>
      </c>
      <c r="I19" s="83">
        <f t="shared" ref="I19" si="2">I20</f>
        <v>0</v>
      </c>
      <c r="J19" s="84">
        <f>H19+I19</f>
        <v>20</v>
      </c>
    </row>
    <row r="20" spans="1:10" ht="13.5" thickBot="1" x14ac:dyDescent="0.25">
      <c r="A20" s="71"/>
      <c r="B20" s="72"/>
      <c r="C20" s="73"/>
      <c r="D20" s="57">
        <v>4349</v>
      </c>
      <c r="E20" s="58">
        <v>5222</v>
      </c>
      <c r="F20" s="59" t="s">
        <v>17</v>
      </c>
      <c r="G20" s="74">
        <v>0</v>
      </c>
      <c r="H20" s="74">
        <v>20</v>
      </c>
      <c r="I20" s="44">
        <v>0</v>
      </c>
      <c r="J20" s="75">
        <f>H20+I20</f>
        <v>20</v>
      </c>
    </row>
    <row r="21" spans="1:10" x14ac:dyDescent="0.2">
      <c r="A21" s="76" t="s">
        <v>11</v>
      </c>
      <c r="B21" s="77" t="s">
        <v>30</v>
      </c>
      <c r="C21" s="78" t="s">
        <v>15</v>
      </c>
      <c r="D21" s="79" t="s">
        <v>12</v>
      </c>
      <c r="E21" s="80" t="s">
        <v>12</v>
      </c>
      <c r="F21" s="81" t="s">
        <v>31</v>
      </c>
      <c r="G21" s="82">
        <v>0</v>
      </c>
      <c r="H21" s="82">
        <v>15</v>
      </c>
      <c r="I21" s="83">
        <f t="shared" ref="I21" si="3">I22</f>
        <v>0</v>
      </c>
      <c r="J21" s="84">
        <v>15</v>
      </c>
    </row>
    <row r="22" spans="1:10" ht="13.5" thickBot="1" x14ac:dyDescent="0.25">
      <c r="A22" s="71"/>
      <c r="B22" s="72"/>
      <c r="C22" s="73"/>
      <c r="D22" s="57">
        <v>4349</v>
      </c>
      <c r="E22" s="58">
        <v>5222</v>
      </c>
      <c r="F22" s="59" t="s">
        <v>17</v>
      </c>
      <c r="G22" s="74">
        <v>0</v>
      </c>
      <c r="H22" s="74">
        <v>15</v>
      </c>
      <c r="I22" s="85">
        <v>0</v>
      </c>
      <c r="J22" s="75">
        <v>15</v>
      </c>
    </row>
    <row r="23" spans="1:10" x14ac:dyDescent="0.2">
      <c r="A23" s="86" t="s">
        <v>11</v>
      </c>
      <c r="B23" s="87" t="s">
        <v>32</v>
      </c>
      <c r="C23" s="88" t="s">
        <v>15</v>
      </c>
      <c r="D23" s="89" t="s">
        <v>12</v>
      </c>
      <c r="E23" s="89" t="s">
        <v>12</v>
      </c>
      <c r="F23" s="90" t="s">
        <v>33</v>
      </c>
      <c r="G23" s="91">
        <v>0</v>
      </c>
      <c r="H23" s="91">
        <v>0</v>
      </c>
      <c r="I23" s="92">
        <v>25</v>
      </c>
      <c r="J23" s="93">
        <v>25</v>
      </c>
    </row>
    <row r="24" spans="1:10" ht="13.5" thickBot="1" x14ac:dyDescent="0.25">
      <c r="A24" s="94"/>
      <c r="B24" s="95"/>
      <c r="C24" s="96"/>
      <c r="D24" s="97">
        <v>4379</v>
      </c>
      <c r="E24" s="98">
        <v>5339</v>
      </c>
      <c r="F24" s="99" t="s">
        <v>34</v>
      </c>
      <c r="G24" s="100">
        <v>0</v>
      </c>
      <c r="H24" s="100">
        <v>0</v>
      </c>
      <c r="I24" s="101">
        <v>25</v>
      </c>
      <c r="J24" s="102">
        <v>25</v>
      </c>
    </row>
    <row r="25" spans="1:10" x14ac:dyDescent="0.2">
      <c r="A25" s="86" t="s">
        <v>11</v>
      </c>
      <c r="B25" s="87" t="s">
        <v>35</v>
      </c>
      <c r="C25" s="88" t="s">
        <v>15</v>
      </c>
      <c r="D25" s="89" t="s">
        <v>12</v>
      </c>
      <c r="E25" s="89" t="s">
        <v>12</v>
      </c>
      <c r="F25" s="90" t="s">
        <v>36</v>
      </c>
      <c r="G25" s="91">
        <v>0</v>
      </c>
      <c r="H25" s="91">
        <v>0</v>
      </c>
      <c r="I25" s="92">
        <v>23</v>
      </c>
      <c r="J25" s="93">
        <v>23</v>
      </c>
    </row>
    <row r="26" spans="1:10" ht="13.5" thickBot="1" x14ac:dyDescent="0.25">
      <c r="A26" s="94"/>
      <c r="B26" s="95"/>
      <c r="C26" s="96"/>
      <c r="D26" s="97">
        <v>4379</v>
      </c>
      <c r="E26" s="98"/>
      <c r="F26" s="99" t="s">
        <v>34</v>
      </c>
      <c r="G26" s="100">
        <v>0</v>
      </c>
      <c r="H26" s="100">
        <v>0</v>
      </c>
      <c r="I26" s="101">
        <v>23</v>
      </c>
      <c r="J26" s="102">
        <v>23</v>
      </c>
    </row>
    <row r="27" spans="1:10" x14ac:dyDescent="0.2">
      <c r="A27" s="103" t="s">
        <v>11</v>
      </c>
      <c r="B27" s="104" t="s">
        <v>37</v>
      </c>
      <c r="C27" s="78" t="s">
        <v>15</v>
      </c>
      <c r="D27" s="79" t="s">
        <v>12</v>
      </c>
      <c r="E27" s="105" t="s">
        <v>12</v>
      </c>
      <c r="F27" s="106" t="s">
        <v>38</v>
      </c>
      <c r="G27" s="107">
        <v>0</v>
      </c>
      <c r="H27" s="107">
        <v>1719.4770000000001</v>
      </c>
      <c r="I27" s="83">
        <f>I28</f>
        <v>0</v>
      </c>
      <c r="J27" s="108">
        <f t="shared" si="0"/>
        <v>1719.4770000000001</v>
      </c>
    </row>
    <row r="28" spans="1:10" ht="13.5" thickBot="1" x14ac:dyDescent="0.25">
      <c r="A28" s="109"/>
      <c r="B28" s="110"/>
      <c r="C28" s="111"/>
      <c r="D28" s="57">
        <v>4359</v>
      </c>
      <c r="E28" s="112">
        <v>5222</v>
      </c>
      <c r="F28" s="113" t="s">
        <v>17</v>
      </c>
      <c r="G28" s="114">
        <v>0</v>
      </c>
      <c r="H28" s="114">
        <v>1719.4770000000001</v>
      </c>
      <c r="I28" s="85">
        <v>0</v>
      </c>
      <c r="J28" s="115">
        <f t="shared" si="0"/>
        <v>1719.4770000000001</v>
      </c>
    </row>
    <row r="29" spans="1:10" x14ac:dyDescent="0.2">
      <c r="A29" s="64" t="s">
        <v>11</v>
      </c>
      <c r="B29" s="65" t="s">
        <v>39</v>
      </c>
      <c r="C29" s="23" t="s">
        <v>15</v>
      </c>
      <c r="D29" s="24" t="s">
        <v>12</v>
      </c>
      <c r="E29" s="66" t="s">
        <v>12</v>
      </c>
      <c r="F29" s="116" t="s">
        <v>40</v>
      </c>
      <c r="G29" s="68">
        <v>10000</v>
      </c>
      <c r="H29" s="68">
        <v>10000</v>
      </c>
      <c r="I29" s="68">
        <f>I30+I31</f>
        <v>0</v>
      </c>
      <c r="J29" s="70">
        <f>J30+J31</f>
        <v>10000</v>
      </c>
    </row>
    <row r="30" spans="1:10" x14ac:dyDescent="0.2">
      <c r="A30" s="117"/>
      <c r="B30" s="118"/>
      <c r="C30" s="119"/>
      <c r="D30" s="32">
        <v>4359</v>
      </c>
      <c r="E30" s="120">
        <v>5901</v>
      </c>
      <c r="F30" s="121" t="s">
        <v>41</v>
      </c>
      <c r="G30" s="122">
        <v>10000</v>
      </c>
      <c r="H30" s="122">
        <v>481</v>
      </c>
      <c r="I30" s="122">
        <v>0</v>
      </c>
      <c r="J30" s="123">
        <f>H30+I30</f>
        <v>481</v>
      </c>
    </row>
    <row r="31" spans="1:10" ht="13.5" thickBot="1" x14ac:dyDescent="0.25">
      <c r="A31" s="124"/>
      <c r="B31" s="125" t="s">
        <v>42</v>
      </c>
      <c r="C31" s="126" t="s">
        <v>15</v>
      </c>
      <c r="D31" s="127" t="s">
        <v>43</v>
      </c>
      <c r="E31" s="128" t="s">
        <v>19</v>
      </c>
      <c r="F31" s="129" t="s">
        <v>44</v>
      </c>
      <c r="G31" s="130">
        <v>0</v>
      </c>
      <c r="H31" s="130">
        <v>9519</v>
      </c>
      <c r="I31" s="130">
        <v>0</v>
      </c>
      <c r="J31" s="131">
        <f>H31+I31</f>
        <v>9519</v>
      </c>
    </row>
    <row r="32" spans="1:10" x14ac:dyDescent="0.2">
      <c r="A32" s="76" t="s">
        <v>11</v>
      </c>
      <c r="B32" s="77" t="s">
        <v>45</v>
      </c>
      <c r="C32" s="78" t="s">
        <v>15</v>
      </c>
      <c r="D32" s="79" t="s">
        <v>12</v>
      </c>
      <c r="E32" s="80" t="s">
        <v>12</v>
      </c>
      <c r="F32" s="81" t="s">
        <v>46</v>
      </c>
      <c r="G32" s="82">
        <v>80</v>
      </c>
      <c r="H32" s="82">
        <v>80</v>
      </c>
      <c r="I32" s="82">
        <f t="shared" ref="I32" si="4">I33</f>
        <v>0</v>
      </c>
      <c r="J32" s="132">
        <f t="shared" ref="J32:J39" si="5">H32+I32</f>
        <v>80</v>
      </c>
    </row>
    <row r="33" spans="1:10" ht="13.5" thickBot="1" x14ac:dyDescent="0.25">
      <c r="A33" s="124"/>
      <c r="B33" s="125"/>
      <c r="C33" s="133"/>
      <c r="D33" s="57">
        <v>4349</v>
      </c>
      <c r="E33" s="58">
        <v>5222</v>
      </c>
      <c r="F33" s="59" t="s">
        <v>17</v>
      </c>
      <c r="G33" s="130">
        <v>80</v>
      </c>
      <c r="H33" s="130">
        <v>80</v>
      </c>
      <c r="I33" s="130">
        <v>0</v>
      </c>
      <c r="J33" s="134">
        <f t="shared" si="5"/>
        <v>80</v>
      </c>
    </row>
    <row r="34" spans="1:10" x14ac:dyDescent="0.2">
      <c r="A34" s="76" t="s">
        <v>11</v>
      </c>
      <c r="B34" s="77" t="s">
        <v>47</v>
      </c>
      <c r="C34" s="78" t="s">
        <v>15</v>
      </c>
      <c r="D34" s="79" t="s">
        <v>12</v>
      </c>
      <c r="E34" s="80" t="s">
        <v>12</v>
      </c>
      <c r="F34" s="81" t="s">
        <v>48</v>
      </c>
      <c r="G34" s="82">
        <v>70</v>
      </c>
      <c r="H34" s="82">
        <v>70</v>
      </c>
      <c r="I34" s="82">
        <f t="shared" ref="I34" si="6">I35</f>
        <v>0</v>
      </c>
      <c r="J34" s="132">
        <f t="shared" si="5"/>
        <v>70</v>
      </c>
    </row>
    <row r="35" spans="1:10" ht="13.5" thickBot="1" x14ac:dyDescent="0.25">
      <c r="A35" s="124"/>
      <c r="B35" s="125"/>
      <c r="C35" s="133"/>
      <c r="D35" s="57">
        <v>4349</v>
      </c>
      <c r="E35" s="58">
        <v>5222</v>
      </c>
      <c r="F35" s="135" t="s">
        <v>17</v>
      </c>
      <c r="G35" s="136">
        <v>70</v>
      </c>
      <c r="H35" s="136">
        <v>70</v>
      </c>
      <c r="I35" s="130">
        <v>0</v>
      </c>
      <c r="J35" s="134">
        <f t="shared" si="5"/>
        <v>70</v>
      </c>
    </row>
    <row r="36" spans="1:10" x14ac:dyDescent="0.2">
      <c r="A36" s="76" t="s">
        <v>11</v>
      </c>
      <c r="B36" s="77" t="s">
        <v>49</v>
      </c>
      <c r="C36" s="78" t="s">
        <v>15</v>
      </c>
      <c r="D36" s="79" t="s">
        <v>12</v>
      </c>
      <c r="E36" s="80" t="s">
        <v>12</v>
      </c>
      <c r="F36" s="81" t="s">
        <v>50</v>
      </c>
      <c r="G36" s="82">
        <v>80</v>
      </c>
      <c r="H36" s="82">
        <v>80</v>
      </c>
      <c r="I36" s="82">
        <f t="shared" ref="I36" si="7">I37</f>
        <v>0</v>
      </c>
      <c r="J36" s="132">
        <f t="shared" si="5"/>
        <v>80</v>
      </c>
    </row>
    <row r="37" spans="1:10" ht="13.5" thickBot="1" x14ac:dyDescent="0.25">
      <c r="A37" s="124"/>
      <c r="B37" s="125"/>
      <c r="C37" s="133"/>
      <c r="D37" s="57">
        <v>4379</v>
      </c>
      <c r="E37" s="137">
        <v>5222</v>
      </c>
      <c r="F37" s="59" t="s">
        <v>17</v>
      </c>
      <c r="G37" s="74">
        <v>80</v>
      </c>
      <c r="H37" s="74">
        <v>80</v>
      </c>
      <c r="I37" s="130">
        <v>0</v>
      </c>
      <c r="J37" s="134">
        <f t="shared" si="5"/>
        <v>80</v>
      </c>
    </row>
    <row r="38" spans="1:10" ht="22.5" x14ac:dyDescent="0.2">
      <c r="A38" s="76" t="s">
        <v>11</v>
      </c>
      <c r="B38" s="77" t="s">
        <v>51</v>
      </c>
      <c r="C38" s="78" t="s">
        <v>19</v>
      </c>
      <c r="D38" s="79" t="s">
        <v>12</v>
      </c>
      <c r="E38" s="80" t="s">
        <v>12</v>
      </c>
      <c r="F38" s="138" t="s">
        <v>52</v>
      </c>
      <c r="G38" s="82">
        <v>0</v>
      </c>
      <c r="H38" s="82">
        <v>8000</v>
      </c>
      <c r="I38" s="82">
        <f t="shared" ref="I38" si="8">I39</f>
        <v>0</v>
      </c>
      <c r="J38" s="132">
        <f t="shared" si="5"/>
        <v>8000</v>
      </c>
    </row>
    <row r="39" spans="1:10" ht="13.5" thickBot="1" x14ac:dyDescent="0.25">
      <c r="A39" s="124"/>
      <c r="B39" s="125"/>
      <c r="C39" s="133"/>
      <c r="D39" s="57">
        <v>4324</v>
      </c>
      <c r="E39" s="137" t="s">
        <v>19</v>
      </c>
      <c r="F39" s="59" t="s">
        <v>53</v>
      </c>
      <c r="G39" s="74">
        <v>0</v>
      </c>
      <c r="H39" s="74">
        <v>8000</v>
      </c>
      <c r="I39" s="130">
        <v>0</v>
      </c>
      <c r="J39" s="134">
        <f t="shared" si="5"/>
        <v>8000</v>
      </c>
    </row>
    <row r="40" spans="1:10" x14ac:dyDescent="0.2">
      <c r="A40" s="76" t="s">
        <v>11</v>
      </c>
      <c r="B40" s="77" t="s">
        <v>42</v>
      </c>
      <c r="C40" s="78" t="s">
        <v>19</v>
      </c>
      <c r="D40" s="79" t="s">
        <v>12</v>
      </c>
      <c r="E40" s="80" t="s">
        <v>12</v>
      </c>
      <c r="F40" s="138" t="s">
        <v>54</v>
      </c>
      <c r="G40" s="139">
        <v>0</v>
      </c>
      <c r="H40" s="139">
        <v>593038.92500000005</v>
      </c>
      <c r="I40" s="82">
        <f>I41+I42</f>
        <v>0</v>
      </c>
      <c r="J40" s="132">
        <f>J41+J42</f>
        <v>593038.92500000005</v>
      </c>
    </row>
    <row r="41" spans="1:10" x14ac:dyDescent="0.2">
      <c r="A41" s="117"/>
      <c r="B41" s="118"/>
      <c r="C41" s="119"/>
      <c r="D41" s="32" t="s">
        <v>43</v>
      </c>
      <c r="E41" s="140" t="s">
        <v>19</v>
      </c>
      <c r="F41" s="121" t="s">
        <v>53</v>
      </c>
      <c r="G41" s="141">
        <v>0</v>
      </c>
      <c r="H41" s="141">
        <v>552315.54700000002</v>
      </c>
      <c r="I41" s="122">
        <v>0</v>
      </c>
      <c r="J41" s="142">
        <f t="shared" ref="J41:J48" si="9">H41+I41</f>
        <v>552315.54700000002</v>
      </c>
    </row>
    <row r="42" spans="1:10" ht="13.5" thickBot="1" x14ac:dyDescent="0.25">
      <c r="A42" s="143"/>
      <c r="B42" s="144"/>
      <c r="C42" s="39"/>
      <c r="D42" s="40">
        <v>4359</v>
      </c>
      <c r="E42" s="145">
        <v>5901</v>
      </c>
      <c r="F42" s="146" t="s">
        <v>41</v>
      </c>
      <c r="G42" s="147">
        <v>0</v>
      </c>
      <c r="H42" s="147">
        <v>40723.377999999997</v>
      </c>
      <c r="I42" s="148">
        <v>0</v>
      </c>
      <c r="J42" s="149">
        <f t="shared" si="9"/>
        <v>40723.377999999997</v>
      </c>
    </row>
    <row r="43" spans="1:10" ht="22.5" x14ac:dyDescent="0.2">
      <c r="A43" s="64" t="s">
        <v>11</v>
      </c>
      <c r="B43" s="65" t="s">
        <v>55</v>
      </c>
      <c r="C43" s="23" t="s">
        <v>15</v>
      </c>
      <c r="D43" s="24" t="s">
        <v>12</v>
      </c>
      <c r="E43" s="66" t="s">
        <v>12</v>
      </c>
      <c r="F43" s="67" t="s">
        <v>56</v>
      </c>
      <c r="G43" s="68">
        <v>0</v>
      </c>
      <c r="H43" s="68">
        <v>10000</v>
      </c>
      <c r="I43" s="68">
        <v>0</v>
      </c>
      <c r="J43" s="150">
        <f t="shared" si="9"/>
        <v>10000</v>
      </c>
    </row>
    <row r="44" spans="1:10" ht="13.5" thickBot="1" x14ac:dyDescent="0.25">
      <c r="A44" s="124"/>
      <c r="B44" s="125"/>
      <c r="C44" s="133"/>
      <c r="D44" s="57">
        <v>4359</v>
      </c>
      <c r="E44" s="58">
        <v>5901</v>
      </c>
      <c r="F44" s="59" t="s">
        <v>41</v>
      </c>
      <c r="G44" s="74">
        <v>0</v>
      </c>
      <c r="H44" s="74">
        <v>10000</v>
      </c>
      <c r="I44" s="130">
        <v>0</v>
      </c>
      <c r="J44" s="134">
        <f t="shared" si="9"/>
        <v>10000</v>
      </c>
    </row>
    <row r="45" spans="1:10" ht="22.5" x14ac:dyDescent="0.2">
      <c r="A45" s="76" t="s">
        <v>11</v>
      </c>
      <c r="B45" s="77" t="s">
        <v>57</v>
      </c>
      <c r="C45" s="78" t="s">
        <v>15</v>
      </c>
      <c r="D45" s="79" t="s">
        <v>12</v>
      </c>
      <c r="E45" s="80" t="s">
        <v>12</v>
      </c>
      <c r="F45" s="138" t="s">
        <v>58</v>
      </c>
      <c r="G45" s="82">
        <v>0</v>
      </c>
      <c r="H45" s="82">
        <v>250</v>
      </c>
      <c r="I45" s="82">
        <v>0</v>
      </c>
      <c r="J45" s="132">
        <f t="shared" si="9"/>
        <v>250</v>
      </c>
    </row>
    <row r="46" spans="1:10" ht="13.5" thickBot="1" x14ac:dyDescent="0.25">
      <c r="A46" s="124"/>
      <c r="B46" s="125"/>
      <c r="C46" s="133"/>
      <c r="D46" s="57">
        <v>4329</v>
      </c>
      <c r="E46" s="151">
        <v>5229</v>
      </c>
      <c r="F46" s="152" t="s">
        <v>59</v>
      </c>
      <c r="G46" s="74">
        <v>0</v>
      </c>
      <c r="H46" s="74">
        <v>250</v>
      </c>
      <c r="I46" s="130">
        <v>0</v>
      </c>
      <c r="J46" s="115">
        <f t="shared" si="9"/>
        <v>250</v>
      </c>
    </row>
    <row r="47" spans="1:10" x14ac:dyDescent="0.2">
      <c r="A47" s="76" t="s">
        <v>11</v>
      </c>
      <c r="B47" s="77" t="s">
        <v>60</v>
      </c>
      <c r="C47" s="78" t="s">
        <v>15</v>
      </c>
      <c r="D47" s="79" t="s">
        <v>12</v>
      </c>
      <c r="E47" s="80" t="s">
        <v>12</v>
      </c>
      <c r="F47" s="138" t="s">
        <v>61</v>
      </c>
      <c r="G47" s="139">
        <v>0</v>
      </c>
      <c r="H47" s="139">
        <v>750</v>
      </c>
      <c r="I47" s="139">
        <v>0</v>
      </c>
      <c r="J47" s="132">
        <f t="shared" si="9"/>
        <v>750</v>
      </c>
    </row>
    <row r="48" spans="1:10" ht="13.5" thickBot="1" x14ac:dyDescent="0.25">
      <c r="A48" s="124"/>
      <c r="B48" s="125"/>
      <c r="C48" s="133"/>
      <c r="D48" s="57">
        <v>4376</v>
      </c>
      <c r="E48" s="151">
        <v>6329</v>
      </c>
      <c r="F48" s="153" t="s">
        <v>62</v>
      </c>
      <c r="G48" s="154">
        <v>0</v>
      </c>
      <c r="H48" s="154">
        <v>750</v>
      </c>
      <c r="I48" s="154">
        <v>0</v>
      </c>
      <c r="J48" s="115">
        <f t="shared" si="9"/>
        <v>750</v>
      </c>
    </row>
  </sheetData>
  <mergeCells count="6">
    <mergeCell ref="G1:J1"/>
    <mergeCell ref="B9:C9"/>
    <mergeCell ref="A3:J3"/>
    <mergeCell ref="A4:J4"/>
    <mergeCell ref="A6:J6"/>
    <mergeCell ref="B8:C8"/>
  </mergeCells>
  <pageMargins left="0.7" right="0.7" top="0.78740157499999996" bottom="0.78740157499999996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914 05</vt:lpstr>
      <vt:lpstr>917 05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Klimečková Andrea</dc:creator>
  <cp:lastModifiedBy>Klimečková Andrea</cp:lastModifiedBy>
  <cp:lastPrinted>2018-06-05T13:16:28Z</cp:lastPrinted>
  <dcterms:created xsi:type="dcterms:W3CDTF">2018-05-22T12:34:08Z</dcterms:created>
  <dcterms:modified xsi:type="dcterms:W3CDTF">2018-06-05T13:16:43Z</dcterms:modified>
</cp:coreProperties>
</file>