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4915" windowHeight="11895" activeTab="1"/>
  </bookViews>
  <sheets>
    <sheet name="ZR_RO_201_18" sheetId="1" r:id="rId1"/>
    <sheet name="Vliv_na_bilanci" sheetId="2" r:id="rId2"/>
  </sheets>
  <definedNames>
    <definedName name="_xlnm.Print_Titles" localSheetId="0">ZR_RO_201_18!$1:$8</definedName>
  </definedNames>
  <calcPr calcId="145621"/>
</workbook>
</file>

<file path=xl/calcChain.xml><?xml version="1.0" encoding="utf-8"?>
<calcChain xmlns="http://schemas.openxmlformats.org/spreadsheetml/2006/main"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44" i="2" s="1"/>
  <c r="E28" i="2"/>
  <c r="E27" i="2"/>
  <c r="E23" i="2"/>
  <c r="E22" i="2"/>
  <c r="E21" i="2"/>
  <c r="D20" i="2"/>
  <c r="C20" i="2"/>
  <c r="E20" i="2" s="1"/>
  <c r="E18" i="2"/>
  <c r="E17" i="2"/>
  <c r="E16" i="2"/>
  <c r="E15" i="2"/>
  <c r="D14" i="2"/>
  <c r="E14" i="2" s="1"/>
  <c r="C14" i="2"/>
  <c r="E13" i="2"/>
  <c r="E12" i="2"/>
  <c r="E11" i="2"/>
  <c r="E10" i="2"/>
  <c r="E9" i="2"/>
  <c r="D8" i="2"/>
  <c r="E8" i="2" s="1"/>
  <c r="C8" i="2"/>
  <c r="C7" i="2"/>
  <c r="E6" i="2"/>
  <c r="E5" i="2"/>
  <c r="E4" i="2"/>
  <c r="E3" i="2"/>
  <c r="D3" i="2"/>
  <c r="C3" i="2"/>
  <c r="C24" i="2" s="1"/>
  <c r="D7" i="2" l="1"/>
  <c r="D19" i="2" s="1"/>
  <c r="D24" i="2" s="1"/>
  <c r="E24" i="2" s="1"/>
  <c r="C19" i="2"/>
  <c r="H12" i="1"/>
  <c r="I76" i="1"/>
  <c r="H75" i="1"/>
  <c r="I75" i="1" s="1"/>
  <c r="I74" i="1"/>
  <c r="H73" i="1"/>
  <c r="I73" i="1" s="1"/>
  <c r="I72" i="1"/>
  <c r="H71" i="1"/>
  <c r="I71" i="1" s="1"/>
  <c r="E7" i="2" l="1"/>
  <c r="E19" i="2"/>
  <c r="I12" i="1"/>
  <c r="I70" i="1" l="1"/>
  <c r="I68" i="1"/>
  <c r="I66" i="1"/>
  <c r="I64" i="1"/>
  <c r="I62" i="1"/>
  <c r="I61" i="1"/>
  <c r="I60" i="1"/>
  <c r="I59" i="1"/>
  <c r="I58" i="1"/>
  <c r="I56" i="1"/>
  <c r="I54" i="1"/>
  <c r="I52" i="1"/>
  <c r="I51" i="1"/>
  <c r="I50" i="1"/>
  <c r="I48" i="1"/>
  <c r="I46" i="1"/>
  <c r="I44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H45" i="1"/>
  <c r="I45" i="1" s="1"/>
  <c r="H65" i="1"/>
  <c r="I65" i="1" s="1"/>
  <c r="H63" i="1"/>
  <c r="I63" i="1" s="1"/>
  <c r="H61" i="1"/>
  <c r="H59" i="1"/>
  <c r="H57" i="1"/>
  <c r="I57" i="1" s="1"/>
  <c r="H55" i="1"/>
  <c r="I55" i="1" s="1"/>
  <c r="H53" i="1"/>
  <c r="I53" i="1" s="1"/>
  <c r="H69" i="1"/>
  <c r="I69" i="1" s="1"/>
  <c r="H67" i="1"/>
  <c r="I67" i="1" s="1"/>
  <c r="H51" i="1"/>
  <c r="H49" i="1"/>
  <c r="I49" i="1" s="1"/>
  <c r="H47" i="1"/>
  <c r="I47" i="1" s="1"/>
  <c r="H43" i="1"/>
  <c r="I43" i="1" s="1"/>
  <c r="H41" i="1"/>
  <c r="I41" i="1" s="1"/>
  <c r="H37" i="1"/>
  <c r="I37" i="1" s="1"/>
  <c r="H39" i="1"/>
  <c r="I39" i="1" s="1"/>
  <c r="H35" i="1"/>
  <c r="I35" i="1" s="1"/>
  <c r="H33" i="1"/>
  <c r="I33" i="1" s="1"/>
  <c r="H31" i="1"/>
  <c r="I31" i="1" s="1"/>
  <c r="H29" i="1"/>
  <c r="I29" i="1" s="1"/>
  <c r="H27" i="1"/>
  <c r="I27" i="1" s="1"/>
  <c r="H25" i="1"/>
  <c r="I25" i="1" s="1"/>
  <c r="H23" i="1"/>
  <c r="I23" i="1" s="1"/>
  <c r="H21" i="1"/>
  <c r="I21" i="1" s="1"/>
  <c r="H19" i="1"/>
  <c r="I19" i="1" s="1"/>
  <c r="H17" i="1"/>
  <c r="I17" i="1" s="1"/>
  <c r="H15" i="1"/>
  <c r="I15" i="1" s="1"/>
  <c r="H13" i="1"/>
  <c r="I13" i="1" s="1"/>
  <c r="H11" i="1" l="1"/>
  <c r="I11" i="1" s="1"/>
  <c r="H10" i="1" l="1"/>
  <c r="I10" i="1" s="1"/>
  <c r="I9" i="1"/>
</calcChain>
</file>

<file path=xl/sharedStrings.xml><?xml version="1.0" encoding="utf-8"?>
<sst xmlns="http://schemas.openxmlformats.org/spreadsheetml/2006/main" count="335" uniqueCount="157">
  <si>
    <t>Odbor regionálního rozvoje a evropských projektů</t>
  </si>
  <si>
    <t>926 02 - Dotační fond</t>
  </si>
  <si>
    <t>tis.Kč</t>
  </si>
  <si>
    <t>uk.</t>
  </si>
  <si>
    <t>č.a.</t>
  </si>
  <si>
    <t>§</t>
  </si>
  <si>
    <t>pol.</t>
  </si>
  <si>
    <t>926 02 - D O T A Č N Í   F O N D</t>
  </si>
  <si>
    <t>UR I. 2018</t>
  </si>
  <si>
    <t>UR II. 2018</t>
  </si>
  <si>
    <t>SU</t>
  </si>
  <si>
    <t xml:space="preserve">Programy resortu hospodářského a regionálního rozvoje, evropských projektů a rozvoje venkova </t>
  </si>
  <si>
    <t>0000</t>
  </si>
  <si>
    <t>x</t>
  </si>
  <si>
    <t>nespecifikované rezervy</t>
  </si>
  <si>
    <t>neinvestiční transfery spolkům</t>
  </si>
  <si>
    <t>000</t>
  </si>
  <si>
    <t>neinvestiční transfery nefinančním podnikatelským subjektům - fyzickým osobám</t>
  </si>
  <si>
    <t>neinvestiční transfery nefinančním podnikatelským subjektům - právnickým osobám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</si>
  <si>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</si>
  <si>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</si>
  <si>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</si>
  <si>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</si>
  <si>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</si>
  <si>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</si>
  <si>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</si>
  <si>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</si>
  <si>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</si>
  <si>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</si>
  <si>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</si>
  <si>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</si>
  <si>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</si>
  <si>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</si>
  <si>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</si>
  <si>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</si>
  <si>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</si>
  <si>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</si>
  <si>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</si>
  <si>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</si>
  <si>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</si>
  <si>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</si>
  <si>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</si>
  <si>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</si>
  <si>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</si>
  <si>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</si>
  <si>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</si>
  <si>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</si>
  <si>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</si>
  <si>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</si>
  <si>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</si>
  <si>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</si>
  <si>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</si>
  <si>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</si>
  <si>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</si>
  <si>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</si>
  <si>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</si>
  <si>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</si>
  <si>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</si>
  <si>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</si>
  <si>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</si>
  <si>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</si>
  <si>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</si>
  <si>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</si>
  <si>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</si>
  <si>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</si>
  <si>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</si>
  <si>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</si>
  <si>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</si>
  <si>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</si>
  <si>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</si>
  <si>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</si>
  <si>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</si>
  <si>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</si>
  <si>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</si>
  <si>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</si>
  <si>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</si>
  <si>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</si>
  <si>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</si>
  <si>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</si>
  <si>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</si>
  <si>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</si>
  <si>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</si>
  <si>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</si>
  <si>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</si>
  <si>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</si>
  <si>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</si>
  <si>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201/18</t>
  </si>
  <si>
    <t>Program 2.5</t>
  </si>
  <si>
    <t>Podpora regionálních výrobků, výrobců a tradičních řemesel</t>
  </si>
  <si>
    <t>2050000</t>
  </si>
  <si>
    <t>2050139</t>
  </si>
  <si>
    <t>2050140</t>
  </si>
  <si>
    <t>2050141</t>
  </si>
  <si>
    <t>2050142</t>
  </si>
  <si>
    <t>Jaroslav Bulva - Biofarma Arnoštice 2018</t>
  </si>
  <si>
    <t>Pavla Petrnoušková - Střípky regionu V.</t>
  </si>
  <si>
    <t>Jan Hradecký - Podpora reg.výrobce českého česneku z Podkrkonoší</t>
  </si>
  <si>
    <t>Kamila Dvořáková - Kozí stezkou</t>
  </si>
  <si>
    <t>Papyrea - Ruční papírna Zdislava</t>
  </si>
  <si>
    <t>Jana Albrechtová - Výroba tašek, textilních výrobků</t>
  </si>
  <si>
    <t>2050143</t>
  </si>
  <si>
    <t>2050144</t>
  </si>
  <si>
    <t>2050145</t>
  </si>
  <si>
    <t>2050146</t>
  </si>
  <si>
    <t>2050147</t>
  </si>
  <si>
    <t>2050148</t>
  </si>
  <si>
    <t>2050149</t>
  </si>
  <si>
    <t>2050150</t>
  </si>
  <si>
    <t>2050151</t>
  </si>
  <si>
    <t>2050152</t>
  </si>
  <si>
    <t>2050153</t>
  </si>
  <si>
    <t>2050154</t>
  </si>
  <si>
    <t>2050155</t>
  </si>
  <si>
    <t>2050156</t>
  </si>
  <si>
    <t>2050157</t>
  </si>
  <si>
    <t>2050158</t>
  </si>
  <si>
    <t>2050159</t>
  </si>
  <si>
    <t>2050160</t>
  </si>
  <si>
    <t>2050161</t>
  </si>
  <si>
    <t>2050162</t>
  </si>
  <si>
    <t>2050163</t>
  </si>
  <si>
    <t>2050164</t>
  </si>
  <si>
    <t>2050165</t>
  </si>
  <si>
    <t>2050166</t>
  </si>
  <si>
    <t>2050167</t>
  </si>
  <si>
    <t>2050168</t>
  </si>
  <si>
    <t>2050169</t>
  </si>
  <si>
    <t>Jana Křížová - Navýšení skladové kapacity prodejny</t>
  </si>
  <si>
    <t>Double Brew - Kold Brew Lemonade</t>
  </si>
  <si>
    <t>Richard Matějka - Atelier EDGART</t>
  </si>
  <si>
    <t>Břetislav Jansa - Podpora výroby a propagace řezbářské tvorby</t>
  </si>
  <si>
    <t>Petr Klamt - Podpora výroby a prezentace tradičního řemesla lisovaných perlí</t>
  </si>
  <si>
    <t>Marie Prokopová - Atelier DOGALA</t>
  </si>
  <si>
    <t>Mgr. Miloš Zástěra - Vybavení potravinářského provozu Zástěra 2018</t>
  </si>
  <si>
    <t>Rostislav Rakušan - Stroj pro leštění a čištění šperků</t>
  </si>
  <si>
    <t>Eva Macháčková - Nákup průmyslového šicího stroje overlock</t>
  </si>
  <si>
    <t>Jan Cidrych - Dárkové předměty s motivy Lbc regionu</t>
  </si>
  <si>
    <t>Cukrářství a pekařství Růžodol - Medovníky z tradičních surovin</t>
  </si>
  <si>
    <t>Květuše Strunová - Rozvoj keramické dílny a zachování tradičního řemesla</t>
  </si>
  <si>
    <t>Tomáš Tesař - POL ENO</t>
  </si>
  <si>
    <t>David Stárek - Rozvoj výroby a podpora prodeje</t>
  </si>
  <si>
    <t>Hana Šlocarová - Prezentace a podpora ruční tvorby Hany Šlocarové 2018-2019</t>
  </si>
  <si>
    <t>Soňa Anna-Marie Fišerová - Přádelna - rozvoj</t>
  </si>
  <si>
    <t>Monika Sluková - Na křídlech snů</t>
  </si>
  <si>
    <t>Ladislav Sluka - Zátiší s nábytkem</t>
  </si>
  <si>
    <t>RAUTIS - Perličkové ozdoby z Poniklé</t>
  </si>
  <si>
    <t>Kitl - Kittelova apatyka</t>
  </si>
  <si>
    <t>Petr Květoslav Veselý - Nákup strojového vybavení k rozšíření nabídky dřevěných produktů</t>
  </si>
  <si>
    <t>Josef Mrňák - Zlepšení výroby dřevěných šperků</t>
  </si>
  <si>
    <t>Sdružení TULIPAN - TULIPAN regionálním výrobcem 2018</t>
  </si>
  <si>
    <t xml:space="preserve">Prominent CZ - Tvorba a aktualizace internetových stránek </t>
  </si>
  <si>
    <t>2050170</t>
  </si>
  <si>
    <t>Občanské sdružení D.R.A.K. - Uvádění výrobků o.s. D.R.A.K. na trh</t>
  </si>
  <si>
    <t>Jizerské pekárny - Formy na žitný chléb</t>
  </si>
  <si>
    <t>Změna rozpočtu - rozpočtové opatření č. 201/18</t>
  </si>
  <si>
    <t>Příloha č. 2 k ZR-RO č. 201/18</t>
  </si>
  <si>
    <t>ZR-RO č.201/18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</si>
</sst>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0"/>
    <numFmt numFmtId="165" formatCode="#,##0.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2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0" borderId="27" applyNumberFormat="0" applyFill="0" applyAlignment="0" applyProtection="0"/>
    <xf numFmtId="0" fontId="13" fillId="0" borderId="27" applyNumberFormat="0" applyFill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18" borderId="28" applyNumberFormat="0" applyAlignment="0" applyProtection="0"/>
    <xf numFmtId="0" fontId="15" fillId="18" borderId="28" applyNumberFormat="0" applyAlignment="0" applyProtection="0"/>
    <xf numFmtId="0" fontId="16" fillId="0" borderId="29" applyNumberFormat="0" applyFill="0" applyAlignment="0" applyProtection="0"/>
    <xf numFmtId="0" fontId="16" fillId="0" borderId="29" applyNumberFormat="0" applyFill="0" applyAlignment="0" applyProtection="0"/>
    <xf numFmtId="0" fontId="17" fillId="0" borderId="30" applyNumberFormat="0" applyFill="0" applyAlignment="0" applyProtection="0"/>
    <xf numFmtId="0" fontId="17" fillId="0" borderId="30" applyNumberFormat="0" applyFill="0" applyAlignment="0" applyProtection="0"/>
    <xf numFmtId="0" fontId="18" fillId="0" borderId="31" applyNumberFormat="0" applyFill="0" applyAlignment="0" applyProtection="0"/>
    <xf numFmtId="0" fontId="18" fillId="0" borderId="31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1" fillId="20" borderId="32" applyNumberFormat="0" applyFont="0" applyAlignment="0" applyProtection="0"/>
    <xf numFmtId="0" fontId="11" fillId="20" borderId="32" applyNumberFormat="0" applyFont="0" applyAlignment="0" applyProtection="0"/>
    <xf numFmtId="0" fontId="22" fillId="0" borderId="33" applyNumberFormat="0" applyFill="0" applyAlignment="0" applyProtection="0"/>
    <xf numFmtId="0" fontId="22" fillId="0" borderId="33" applyNumberFormat="0" applyFill="0" applyAlignment="0" applyProtection="0"/>
    <xf numFmtId="0" fontId="23" fillId="21" borderId="0">
      <alignment horizontal="left" vertical="center"/>
    </xf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9" borderId="34" applyNumberFormat="0" applyAlignment="0" applyProtection="0"/>
    <xf numFmtId="0" fontId="26" fillId="9" borderId="34" applyNumberFormat="0" applyAlignment="0" applyProtection="0"/>
    <xf numFmtId="0" fontId="27" fillId="22" borderId="34" applyNumberFormat="0" applyAlignment="0" applyProtection="0"/>
    <xf numFmtId="0" fontId="27" fillId="22" borderId="34" applyNumberFormat="0" applyAlignment="0" applyProtection="0"/>
    <xf numFmtId="0" fontId="28" fillId="22" borderId="35" applyNumberFormat="0" applyAlignment="0" applyProtection="0"/>
    <xf numFmtId="0" fontId="28" fillId="22" borderId="3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30" fillId="0" borderId="0"/>
  </cellStyleXfs>
  <cellXfs count="119">
    <xf numFmtId="0" fontId="0" fillId="0" borderId="0" xfId="0"/>
    <xf numFmtId="0" fontId="2" fillId="0" borderId="0" xfId="1"/>
    <xf numFmtId="0" fontId="4" fillId="0" borderId="0" xfId="3"/>
    <xf numFmtId="0" fontId="4" fillId="0" borderId="0" xfId="4"/>
    <xf numFmtId="0" fontId="7" fillId="0" borderId="0" xfId="3" applyFont="1" applyAlignment="1">
      <alignment horizontal="center"/>
    </xf>
    <xf numFmtId="4" fontId="7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/>
    </xf>
    <xf numFmtId="164" fontId="4" fillId="0" borderId="0" xfId="3" applyNumberFormat="1"/>
    <xf numFmtId="0" fontId="8" fillId="2" borderId="7" xfId="3" applyFont="1" applyFill="1" applyBorder="1" applyAlignment="1">
      <alignment vertical="center" wrapText="1"/>
    </xf>
    <xf numFmtId="164" fontId="8" fillId="2" borderId="9" xfId="5" applyNumberFormat="1" applyFont="1" applyFill="1" applyBorder="1" applyAlignment="1">
      <alignment horizontal="right" vertical="center"/>
    </xf>
    <xf numFmtId="164" fontId="8" fillId="2" borderId="11" xfId="5" applyNumberFormat="1" applyFont="1" applyFill="1" applyBorder="1" applyAlignment="1">
      <alignment horizontal="right" vertical="center"/>
    </xf>
    <xf numFmtId="164" fontId="8" fillId="2" borderId="12" xfId="5" applyNumberFormat="1" applyFont="1" applyFill="1" applyBorder="1" applyAlignment="1">
      <alignment horizontal="right" vertical="center"/>
    </xf>
    <xf numFmtId="0" fontId="8" fillId="3" borderId="13" xfId="3" applyFont="1" applyFill="1" applyBorder="1" applyAlignment="1">
      <alignment horizontal="center" vertical="center"/>
    </xf>
    <xf numFmtId="0" fontId="8" fillId="3" borderId="11" xfId="3" applyFont="1" applyFill="1" applyBorder="1" applyAlignment="1">
      <alignment horizontal="left" vertical="center" wrapText="1"/>
    </xf>
    <xf numFmtId="164" fontId="8" fillId="3" borderId="9" xfId="3" applyNumberFormat="1" applyFont="1" applyFill="1" applyBorder="1"/>
    <xf numFmtId="0" fontId="8" fillId="0" borderId="14" xfId="3" applyFont="1" applyFill="1" applyBorder="1" applyAlignment="1">
      <alignment horizontal="center" wrapText="1"/>
    </xf>
    <xf numFmtId="49" fontId="8" fillId="0" borderId="15" xfId="3" applyNumberFormat="1" applyFont="1" applyFill="1" applyBorder="1" applyAlignment="1">
      <alignment horizontal="center" wrapText="1"/>
    </xf>
    <xf numFmtId="49" fontId="8" fillId="0" borderId="16" xfId="3" applyNumberFormat="1" applyFont="1" applyFill="1" applyBorder="1" applyAlignment="1">
      <alignment horizontal="center" wrapText="1"/>
    </xf>
    <xf numFmtId="0" fontId="8" fillId="0" borderId="17" xfId="3" applyFont="1" applyFill="1" applyBorder="1" applyAlignment="1">
      <alignment horizontal="center" wrapText="1"/>
    </xf>
    <xf numFmtId="0" fontId="8" fillId="0" borderId="15" xfId="3" applyFont="1" applyFill="1" applyBorder="1" applyAlignment="1">
      <alignment horizontal="center" wrapText="1"/>
    </xf>
    <xf numFmtId="164" fontId="8" fillId="0" borderId="17" xfId="3" applyNumberFormat="1" applyFont="1" applyFill="1" applyBorder="1" applyAlignment="1">
      <alignment wrapText="1"/>
    </xf>
    <xf numFmtId="164" fontId="8" fillId="0" borderId="6" xfId="3" applyNumberFormat="1" applyFont="1" applyFill="1" applyBorder="1" applyAlignment="1">
      <alignment wrapText="1"/>
    </xf>
    <xf numFmtId="0" fontId="4" fillId="0" borderId="0" xfId="3" applyFill="1"/>
    <xf numFmtId="0" fontId="10" fillId="0" borderId="18" xfId="3" applyFont="1" applyFill="1" applyBorder="1" applyAlignment="1">
      <alignment horizontal="center"/>
    </xf>
    <xf numFmtId="49" fontId="10" fillId="0" borderId="19" xfId="3" applyNumberFormat="1" applyFont="1" applyFill="1" applyBorder="1" applyAlignment="1">
      <alignment horizontal="center"/>
    </xf>
    <xf numFmtId="0" fontId="4" fillId="0" borderId="20" xfId="3" applyFont="1" applyFill="1" applyBorder="1"/>
    <xf numFmtId="0" fontId="10" fillId="0" borderId="21" xfId="3" applyFont="1" applyFill="1" applyBorder="1" applyAlignment="1">
      <alignment horizontal="center"/>
    </xf>
    <xf numFmtId="0" fontId="10" fillId="0" borderId="19" xfId="3" applyFont="1" applyFill="1" applyBorder="1" applyAlignment="1">
      <alignment horizontal="center"/>
    </xf>
    <xf numFmtId="164" fontId="10" fillId="0" borderId="21" xfId="3" applyNumberFormat="1" applyFont="1" applyFill="1" applyBorder="1"/>
    <xf numFmtId="164" fontId="10" fillId="0" borderId="23" xfId="3" applyNumberFormat="1" applyFont="1" applyFill="1" applyBorder="1"/>
    <xf numFmtId="164" fontId="8" fillId="3" borderId="8" xfId="3" applyNumberFormat="1" applyFont="1" applyFill="1" applyBorder="1"/>
    <xf numFmtId="164" fontId="8" fillId="3" borderId="24" xfId="3" applyNumberFormat="1" applyFont="1" applyFill="1" applyBorder="1"/>
    <xf numFmtId="0" fontId="10" fillId="0" borderId="22" xfId="3" applyFont="1" applyFill="1" applyBorder="1" applyAlignment="1">
      <alignment horizontal="center"/>
    </xf>
    <xf numFmtId="164" fontId="8" fillId="0" borderId="17" xfId="3" applyNumberFormat="1" applyFont="1" applyFill="1" applyBorder="1" applyAlignment="1">
      <alignment horizontal="right" wrapText="1"/>
    </xf>
    <xf numFmtId="164" fontId="10" fillId="0" borderId="21" xfId="3" applyNumberFormat="1" applyFont="1" applyFill="1" applyBorder="1" applyAlignment="1">
      <alignment horizontal="right"/>
    </xf>
    <xf numFmtId="4" fontId="4" fillId="0" borderId="0" xfId="3" applyNumberFormat="1"/>
    <xf numFmtId="0" fontId="10" fillId="0" borderId="23" xfId="3" applyFont="1" applyFill="1" applyBorder="1" applyAlignment="1">
      <alignment horizontal="center"/>
    </xf>
    <xf numFmtId="0" fontId="8" fillId="0" borderId="25" xfId="3" applyFont="1" applyFill="1" applyBorder="1" applyAlignment="1">
      <alignment horizontal="center"/>
    </xf>
    <xf numFmtId="164" fontId="10" fillId="0" borderId="36" xfId="3" applyNumberFormat="1" applyFont="1" applyFill="1" applyBorder="1" applyAlignment="1">
      <alignment horizontal="right"/>
    </xf>
    <xf numFmtId="164" fontId="10" fillId="0" borderId="22" xfId="3" applyNumberFormat="1" applyFont="1" applyFill="1" applyBorder="1" applyAlignment="1">
      <alignment horizontal="right"/>
    </xf>
    <xf numFmtId="0" fontId="10" fillId="0" borderId="26" xfId="3" applyFont="1" applyFill="1" applyBorder="1" applyAlignment="1">
      <alignment horizontal="left"/>
    </xf>
    <xf numFmtId="164" fontId="8" fillId="0" borderId="25" xfId="3" applyNumberFormat="1" applyFont="1" applyFill="1" applyBorder="1"/>
    <xf numFmtId="164" fontId="8" fillId="0" borderId="17" xfId="3" applyNumberFormat="1" applyFont="1" applyFill="1" applyBorder="1" applyAlignment="1">
      <alignment horizontal="right"/>
    </xf>
    <xf numFmtId="164" fontId="8" fillId="0" borderId="36" xfId="3" applyNumberFormat="1" applyFont="1" applyFill="1" applyBorder="1" applyAlignment="1">
      <alignment horizontal="right"/>
    </xf>
    <xf numFmtId="0" fontId="8" fillId="0" borderId="25" xfId="3" applyFont="1" applyFill="1" applyBorder="1" applyAlignment="1">
      <alignment horizontal="center" wrapText="1"/>
    </xf>
    <xf numFmtId="4" fontId="8" fillId="0" borderId="16" xfId="3" applyNumberFormat="1" applyFont="1" applyFill="1" applyBorder="1"/>
    <xf numFmtId="4" fontId="10" fillId="0" borderId="38" xfId="3" applyNumberFormat="1" applyFont="1" applyFill="1" applyBorder="1"/>
    <xf numFmtId="4" fontId="8" fillId="0" borderId="37" xfId="3" applyNumberFormat="1" applyFont="1" applyFill="1" applyBorder="1"/>
    <xf numFmtId="4" fontId="10" fillId="0" borderId="37" xfId="3" applyNumberFormat="1" applyFont="1" applyFill="1" applyBorder="1"/>
    <xf numFmtId="49" fontId="8" fillId="0" borderId="14" xfId="3" applyNumberFormat="1" applyFont="1" applyFill="1" applyBorder="1" applyAlignment="1">
      <alignment horizontal="left" wrapText="1"/>
    </xf>
    <xf numFmtId="0" fontId="10" fillId="0" borderId="18" xfId="3" applyFont="1" applyFill="1" applyBorder="1" applyAlignment="1">
      <alignment horizontal="left" wrapText="1"/>
    </xf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33" fillId="27" borderId="7" xfId="0" applyFont="1" applyFill="1" applyBorder="1" applyAlignment="1">
      <alignment horizontal="center" vertical="center" wrapText="1"/>
    </xf>
    <xf numFmtId="0" fontId="33" fillId="27" borderId="11" xfId="0" applyFont="1" applyFill="1" applyBorder="1" applyAlignment="1">
      <alignment horizontal="center" vertical="center" wrapText="1"/>
    </xf>
    <xf numFmtId="0" fontId="33" fillId="27" borderId="24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vertical="center" wrapText="1"/>
    </xf>
    <xf numFmtId="0" fontId="34" fillId="0" borderId="41" xfId="0" applyFont="1" applyBorder="1" applyAlignment="1">
      <alignment horizontal="right" vertical="center" wrapText="1"/>
    </xf>
    <xf numFmtId="4" fontId="34" fillId="0" borderId="41" xfId="0" applyNumberFormat="1" applyFont="1" applyBorder="1" applyAlignment="1">
      <alignment horizontal="right" vertical="center" wrapText="1"/>
    </xf>
    <xf numFmtId="4" fontId="34" fillId="0" borderId="42" xfId="0" applyNumberFormat="1" applyFont="1" applyBorder="1" applyAlignment="1">
      <alignment horizontal="right" vertical="center" wrapText="1"/>
    </xf>
    <xf numFmtId="0" fontId="35" fillId="0" borderId="43" xfId="0" applyFont="1" applyBorder="1" applyAlignment="1">
      <alignment vertical="center" wrapText="1"/>
    </xf>
    <xf numFmtId="0" fontId="35" fillId="0" borderId="36" xfId="0" applyFont="1" applyBorder="1" applyAlignment="1">
      <alignment horizontal="right" vertical="center" wrapText="1"/>
    </xf>
    <xf numFmtId="4" fontId="35" fillId="0" borderId="36" xfId="0" applyNumberFormat="1" applyFont="1" applyBorder="1" applyAlignment="1">
      <alignment horizontal="right" vertical="center" wrapText="1"/>
    </xf>
    <xf numFmtId="4" fontId="35" fillId="0" borderId="36" xfId="0" applyNumberFormat="1" applyFont="1" applyBorder="1" applyAlignment="1">
      <alignment vertical="center"/>
    </xf>
    <xf numFmtId="4" fontId="35" fillId="0" borderId="44" xfId="0" applyNumberFormat="1" applyFont="1" applyBorder="1" applyAlignment="1">
      <alignment vertical="center"/>
    </xf>
    <xf numFmtId="4" fontId="35" fillId="0" borderId="41" xfId="0" applyNumberFormat="1" applyFont="1" applyBorder="1" applyAlignment="1">
      <alignment horizontal="right" vertical="center" wrapText="1"/>
    </xf>
    <xf numFmtId="0" fontId="34" fillId="0" borderId="43" xfId="0" applyFont="1" applyBorder="1" applyAlignment="1">
      <alignment vertical="center" wrapText="1"/>
    </xf>
    <xf numFmtId="4" fontId="34" fillId="0" borderId="36" xfId="0" applyNumberFormat="1" applyFont="1" applyBorder="1" applyAlignment="1">
      <alignment horizontal="right" vertical="center" wrapText="1"/>
    </xf>
    <xf numFmtId="4" fontId="34" fillId="0" borderId="44" xfId="0" applyNumberFormat="1" applyFont="1" applyBorder="1" applyAlignment="1">
      <alignment horizontal="right" vertical="center" wrapText="1"/>
    </xf>
    <xf numFmtId="4" fontId="35" fillId="0" borderId="44" xfId="0" applyNumberFormat="1" applyFont="1" applyBorder="1" applyAlignment="1">
      <alignment horizontal="right" vertical="center" wrapText="1"/>
    </xf>
    <xf numFmtId="0" fontId="34" fillId="0" borderId="36" xfId="0" applyFont="1" applyBorder="1" applyAlignment="1">
      <alignment horizontal="right" vertical="center" wrapText="1"/>
    </xf>
    <xf numFmtId="0" fontId="35" fillId="0" borderId="45" xfId="0" applyFont="1" applyBorder="1" applyAlignment="1">
      <alignment vertical="center" wrapText="1"/>
    </xf>
    <xf numFmtId="0" fontId="35" fillId="0" borderId="46" xfId="0" applyFont="1" applyBorder="1" applyAlignment="1">
      <alignment horizontal="right" vertical="center" wrapText="1"/>
    </xf>
    <xf numFmtId="4" fontId="35" fillId="0" borderId="46" xfId="0" applyNumberFormat="1" applyFont="1" applyBorder="1" applyAlignment="1">
      <alignment horizontal="right" vertical="center" wrapText="1"/>
    </xf>
    <xf numFmtId="4" fontId="35" fillId="0" borderId="47" xfId="0" applyNumberFormat="1" applyFont="1" applyBorder="1" applyAlignment="1">
      <alignment horizontal="right" vertical="center" wrapText="1"/>
    </xf>
    <xf numFmtId="0" fontId="34" fillId="0" borderId="7" xfId="0" applyFont="1" applyBorder="1" applyAlignment="1">
      <alignment vertical="center" wrapText="1"/>
    </xf>
    <xf numFmtId="0" fontId="34" fillId="0" borderId="11" xfId="0" applyFont="1" applyBorder="1" applyAlignment="1">
      <alignment horizontal="right" vertical="center" wrapText="1"/>
    </xf>
    <xf numFmtId="4" fontId="34" fillId="0" borderId="11" xfId="0" applyNumberFormat="1" applyFont="1" applyBorder="1" applyAlignment="1">
      <alignment horizontal="right" vertical="center" wrapText="1"/>
    </xf>
    <xf numFmtId="4" fontId="34" fillId="0" borderId="24" xfId="0" applyNumberFormat="1" applyFont="1" applyBorder="1" applyAlignment="1">
      <alignment horizontal="right" vertical="center" wrapText="1"/>
    </xf>
    <xf numFmtId="0" fontId="35" fillId="0" borderId="40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right" vertical="center" wrapText="1"/>
    </xf>
    <xf numFmtId="4" fontId="35" fillId="0" borderId="42" xfId="0" applyNumberFormat="1" applyFont="1" applyBorder="1" applyAlignment="1">
      <alignment horizontal="right" vertical="center" wrapText="1"/>
    </xf>
    <xf numFmtId="0" fontId="35" fillId="0" borderId="43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4" fontId="0" fillId="0" borderId="0" xfId="0" applyNumberFormat="1"/>
    <xf numFmtId="0" fontId="0" fillId="0" borderId="0" xfId="0" applyAlignment="1"/>
    <xf numFmtId="0" fontId="0" fillId="0" borderId="0" xfId="0" applyAlignment="1">
      <alignment wrapText="1"/>
    </xf>
    <xf numFmtId="0" fontId="10" fillId="0" borderId="15" xfId="3" applyFont="1" applyFill="1" applyBorder="1" applyAlignment="1">
      <alignment horizontal="left" wrapText="1"/>
    </xf>
    <xf numFmtId="0" fontId="10" fillId="0" borderId="48" xfId="3" applyFont="1" applyFill="1" applyBorder="1" applyAlignment="1">
      <alignment horizontal="left" wrapText="1"/>
    </xf>
    <xf numFmtId="0" fontId="10" fillId="0" borderId="44" xfId="3" applyFont="1" applyFill="1" applyBorder="1" applyAlignment="1">
      <alignment horizontal="center"/>
    </xf>
    <xf numFmtId="0" fontId="10" fillId="0" borderId="43" xfId="3" applyFont="1" applyFill="1" applyBorder="1" applyAlignment="1">
      <alignment horizontal="left" wrapText="1"/>
    </xf>
    <xf numFmtId="164" fontId="4" fillId="0" borderId="0" xfId="3" applyNumberFormat="1" applyBorder="1"/>
    <xf numFmtId="0" fontId="4" fillId="0" borderId="0" xfId="3" applyBorder="1"/>
    <xf numFmtId="0" fontId="10" fillId="0" borderId="0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left" wrapText="1"/>
    </xf>
    <xf numFmtId="0" fontId="4" fillId="0" borderId="0" xfId="3" applyFill="1" applyBorder="1"/>
    <xf numFmtId="49" fontId="10" fillId="0" borderId="26" xfId="3" applyNumberFormat="1" applyFont="1" applyFill="1" applyBorder="1" applyAlignment="1">
      <alignment horizontal="center"/>
    </xf>
    <xf numFmtId="0" fontId="4" fillId="0" borderId="38" xfId="3" applyFont="1" applyFill="1" applyBorder="1"/>
    <xf numFmtId="49" fontId="8" fillId="3" borderId="8" xfId="3" applyNumberFormat="1" applyFont="1" applyFill="1" applyBorder="1" applyAlignment="1">
      <alignment horizontal="left" vertical="center"/>
    </xf>
    <xf numFmtId="49" fontId="8" fillId="3" borderId="9" xfId="3" applyNumberFormat="1" applyFont="1" applyFill="1" applyBorder="1" applyAlignment="1">
      <alignment horizontal="left" vertical="center"/>
    </xf>
    <xf numFmtId="49" fontId="8" fillId="3" borderId="10" xfId="3" applyNumberFormat="1" applyFont="1" applyFill="1" applyBorder="1" applyAlignment="1">
      <alignment horizontal="left" vertical="center"/>
    </xf>
    <xf numFmtId="0" fontId="3" fillId="0" borderId="0" xfId="2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Alignment="1">
      <alignment horizontal="center"/>
    </xf>
    <xf numFmtId="0" fontId="9" fillId="0" borderId="2" xfId="3" applyFont="1" applyBorder="1" applyAlignment="1">
      <alignment horizontal="center" vertical="center"/>
    </xf>
    <xf numFmtId="0" fontId="4" fillId="0" borderId="3" xfId="4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31" fillId="27" borderId="39" xfId="0" applyFont="1" applyFill="1" applyBorder="1" applyAlignment="1">
      <alignment horizontal="center"/>
    </xf>
    <xf numFmtId="0" fontId="32" fillId="0" borderId="0" xfId="0" applyFont="1" applyFill="1" applyBorder="1"/>
    <xf numFmtId="165" fontId="32" fillId="0" borderId="39" xfId="0" applyNumberFormat="1" applyFont="1" applyFill="1" applyBorder="1" applyAlignment="1">
      <alignment horizontal="right"/>
    </xf>
  </cellXfs>
  <cellStyles count="112">
    <cellStyle name="20 % – Zvýraznění1 2" xfId="6"/>
    <cellStyle name="20 % – Zvýraznění1 3" xfId="7"/>
    <cellStyle name="20 % – Zvýraznění2 2" xfId="8"/>
    <cellStyle name="20 % – Zvýraznění2 3" xfId="9"/>
    <cellStyle name="20 % – Zvýraznění3 2" xfId="10"/>
    <cellStyle name="20 % – Zvýraznění3 3" xfId="11"/>
    <cellStyle name="20 % – Zvýraznění4 2" xfId="12"/>
    <cellStyle name="20 % – Zvýraznění4 3" xfId="13"/>
    <cellStyle name="20 % – Zvýraznění5 2" xfId="14"/>
    <cellStyle name="20 % – Zvýraznění5 3" xfId="15"/>
    <cellStyle name="20 % – Zvýraznění6 2" xfId="16"/>
    <cellStyle name="20 % – Zvýraznění6 3" xfId="17"/>
    <cellStyle name="40 % – Zvýraznění1 2" xfId="18"/>
    <cellStyle name="40 % – Zvýraznění1 3" xfId="19"/>
    <cellStyle name="40 % – Zvýraznění2 2" xfId="20"/>
    <cellStyle name="40 % – Zvýraznění2 3" xfId="21"/>
    <cellStyle name="40 % – Zvýraznění3 2" xfId="22"/>
    <cellStyle name="40 % – Zvýraznění3 3" xfId="23"/>
    <cellStyle name="40 % – Zvýraznění4 2" xfId="24"/>
    <cellStyle name="40 % – Zvýraznění4 3" xfId="25"/>
    <cellStyle name="40 % – Zvýraznění5 2" xfId="26"/>
    <cellStyle name="40 % – Zvýraznění5 3" xfId="27"/>
    <cellStyle name="40 % – Zvýraznění6 2" xfId="28"/>
    <cellStyle name="40 % – Zvýraznění6 3" xfId="29"/>
    <cellStyle name="60 % – Zvýraznění1 2" xfId="30"/>
    <cellStyle name="60 % – Zvýraznění1 3" xfId="31"/>
    <cellStyle name="60 % – Zvýraznění2 2" xfId="32"/>
    <cellStyle name="60 % – Zvýraznění2 3" xfId="33"/>
    <cellStyle name="60 % – Zvýraznění3 2" xfId="34"/>
    <cellStyle name="60 % – Zvýraznění3 3" xfId="35"/>
    <cellStyle name="60 % – Zvýraznění4 2" xfId="36"/>
    <cellStyle name="60 % – Zvýraznění4 3" xfId="37"/>
    <cellStyle name="60 % – Zvýraznění5 2" xfId="38"/>
    <cellStyle name="60 % – Zvýraznění5 3" xfId="39"/>
    <cellStyle name="60 % – Zvýraznění6 2" xfId="40"/>
    <cellStyle name="60 % – Zvýraznění6 3" xfId="41"/>
    <cellStyle name="Celkem 2" xfId="42"/>
    <cellStyle name="Celkem 3" xfId="43"/>
    <cellStyle name="Čárka 2" xfId="44"/>
    <cellStyle name="čárky 2" xfId="5"/>
    <cellStyle name="čárky 2 2" xfId="45"/>
    <cellStyle name="čárky 3" xfId="46"/>
    <cellStyle name="čárky 3 2" xfId="47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4"/>
    <cellStyle name="Normální 12" xfId="66"/>
    <cellStyle name="Normální 13" xfId="67"/>
    <cellStyle name="Normální 14" xfId="68"/>
    <cellStyle name="Normální 15" xfId="111"/>
    <cellStyle name="normální 2" xfId="69"/>
    <cellStyle name="normální 2 2" xfId="70"/>
    <cellStyle name="Normální 3" xfId="71"/>
    <cellStyle name="Normální 3 2" xfId="72"/>
    <cellStyle name="Normální 4" xfId="73"/>
    <cellStyle name="Normální 4 2" xfId="74"/>
    <cellStyle name="Normální 4 2 2" xfId="75"/>
    <cellStyle name="Normální 5" xfId="76"/>
    <cellStyle name="Normální 5 2" xfId="77"/>
    <cellStyle name="Normální 6" xfId="78"/>
    <cellStyle name="Normální 7" xfId="79"/>
    <cellStyle name="Normální 8" xfId="80"/>
    <cellStyle name="Normální 9" xfId="81"/>
    <cellStyle name="normální_2. Rozpočet 2007 - tabulky" xfId="1"/>
    <cellStyle name="normální_Rozpis výdajů 03 bez PO 2" xfId="3"/>
    <cellStyle name="normální_Rozpočet 2004 (ZK)" xfId="2"/>
    <cellStyle name="Poznámka 2" xfId="82"/>
    <cellStyle name="Poznámka 3" xfId="83"/>
    <cellStyle name="Propojená buňka 2" xfId="84"/>
    <cellStyle name="Propojená buňka 3" xfId="85"/>
    <cellStyle name="S8M1" xfId="86"/>
    <cellStyle name="Správně 2" xfId="87"/>
    <cellStyle name="Správně 3" xfId="88"/>
    <cellStyle name="Text upozornění 2" xfId="89"/>
    <cellStyle name="Text upozornění 3" xfId="90"/>
    <cellStyle name="Vstup 2" xfId="91"/>
    <cellStyle name="Vstup 3" xfId="92"/>
    <cellStyle name="Výpočet 2" xfId="93"/>
    <cellStyle name="Výpočet 3" xfId="94"/>
    <cellStyle name="Výstup 2" xfId="95"/>
    <cellStyle name="Výstup 3" xfId="96"/>
    <cellStyle name="Vysvětlující text 2" xfId="97"/>
    <cellStyle name="Vysvětlující text 3" xfId="98"/>
    <cellStyle name="Zvýraznění 1 2" xfId="99"/>
    <cellStyle name="Zvýraznění 1 3" xfId="100"/>
    <cellStyle name="Zvýraznění 2 2" xfId="101"/>
    <cellStyle name="Zvýraznění 2 3" xfId="102"/>
    <cellStyle name="Zvýraznění 3 2" xfId="103"/>
    <cellStyle name="Zvýraznění 3 3" xfId="104"/>
    <cellStyle name="Zvýraznění 4 2" xfId="105"/>
    <cellStyle name="Zvýraznění 4 3" xfId="106"/>
    <cellStyle name="Zvýraznění 5 2" xfId="107"/>
    <cellStyle name="Zvýraznění 5 3" xfId="108"/>
    <cellStyle name="Zvýraznění 6 2" xfId="109"/>
    <cellStyle name="Zvýraznění 6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76"/>
  <sheetViews>
    <sheetView zoomScaleNormal="100" workbookViewId="0">
      <selection activeCell="L17" sqref="L17"/>
    </sheetView>
  </sheetViews>
  <sheetFormatPr defaultRowHeight="12.75" x14ac:dyDescent="0.2"/>
  <cols>
    <col min="1" max="1" width="3.140625" style="2" customWidth="1"/>
    <col min="2" max="2" width="7.140625" style="2" customWidth="1"/>
    <col min="3" max="5" width="4.7109375" style="2" customWidth="1"/>
    <col min="6" max="6" width="38.42578125" style="2" bestFit="1" customWidth="1"/>
    <col min="7" max="7" width="11" style="41" customWidth="1"/>
    <col min="8" max="8" width="14.28515625" style="2" customWidth="1"/>
    <col min="9" max="9" width="11.42578125" style="2" customWidth="1"/>
    <col min="10" max="10" width="10.7109375" style="2" customWidth="1"/>
    <col min="11" max="11" width="11.85546875" style="2" customWidth="1"/>
    <col min="12" max="12" width="37.42578125" style="2" customWidth="1"/>
    <col min="13" max="16384" width="9.140625" style="2"/>
  </cols>
  <sheetData>
    <row r="1" spans="1:12" x14ac:dyDescent="0.2">
      <c r="A1" s="1"/>
      <c r="B1" s="1"/>
      <c r="C1" s="1"/>
      <c r="D1" s="1"/>
      <c r="E1" s="1"/>
      <c r="F1" s="107" t="s">
        <v>155</v>
      </c>
      <c r="G1" s="107"/>
      <c r="H1" s="107"/>
      <c r="I1" s="107"/>
    </row>
    <row r="2" spans="1:12" ht="18" x14ac:dyDescent="0.25">
      <c r="A2" s="108" t="s">
        <v>154</v>
      </c>
      <c r="B2" s="108"/>
      <c r="C2" s="108"/>
      <c r="D2" s="108"/>
      <c r="E2" s="108"/>
      <c r="F2" s="108"/>
      <c r="G2" s="108"/>
      <c r="H2" s="108"/>
      <c r="I2" s="108"/>
    </row>
    <row r="3" spans="1:12" x14ac:dyDescent="0.2">
      <c r="A3" s="1"/>
      <c r="B3" s="1"/>
      <c r="C3" s="1"/>
      <c r="D3" s="1"/>
      <c r="E3" s="1"/>
      <c r="F3" s="1"/>
      <c r="G3" s="1"/>
      <c r="H3" s="3"/>
      <c r="I3" s="3"/>
    </row>
    <row r="4" spans="1:12" ht="15.75" x14ac:dyDescent="0.25">
      <c r="A4" s="109" t="s">
        <v>0</v>
      </c>
      <c r="B4" s="109"/>
      <c r="C4" s="109"/>
      <c r="D4" s="109"/>
      <c r="E4" s="109"/>
      <c r="F4" s="109"/>
      <c r="G4" s="109"/>
      <c r="H4" s="109"/>
      <c r="I4" s="109"/>
    </row>
    <row r="5" spans="1:12" x14ac:dyDescent="0.2">
      <c r="A5" s="1"/>
      <c r="B5" s="1"/>
      <c r="C5" s="1"/>
      <c r="D5" s="1"/>
      <c r="E5" s="1"/>
      <c r="F5" s="1"/>
      <c r="G5" s="1"/>
      <c r="H5" s="3"/>
      <c r="I5" s="3"/>
    </row>
    <row r="6" spans="1:12" ht="15.75" x14ac:dyDescent="0.25">
      <c r="A6" s="110" t="s">
        <v>1</v>
      </c>
      <c r="B6" s="110"/>
      <c r="C6" s="110"/>
      <c r="D6" s="110"/>
      <c r="E6" s="110"/>
      <c r="F6" s="110"/>
      <c r="G6" s="110"/>
      <c r="H6" s="110"/>
      <c r="I6" s="110"/>
    </row>
    <row r="7" spans="1:12" ht="13.5" thickBot="1" x14ac:dyDescent="0.25">
      <c r="A7" s="4"/>
      <c r="B7" s="4"/>
      <c r="C7" s="4"/>
      <c r="D7" s="4"/>
      <c r="E7" s="4"/>
      <c r="F7" s="4"/>
      <c r="G7" s="5"/>
      <c r="H7" s="6"/>
      <c r="I7" s="6" t="s">
        <v>2</v>
      </c>
    </row>
    <row r="8" spans="1:12" ht="23.25" customHeight="1" thickBot="1" x14ac:dyDescent="0.25">
      <c r="A8" s="7" t="s">
        <v>3</v>
      </c>
      <c r="B8" s="111" t="s">
        <v>4</v>
      </c>
      <c r="C8" s="112"/>
      <c r="D8" s="8" t="s">
        <v>5</v>
      </c>
      <c r="E8" s="9" t="s">
        <v>6</v>
      </c>
      <c r="F8" s="8" t="s">
        <v>7</v>
      </c>
      <c r="G8" s="10" t="s">
        <v>8</v>
      </c>
      <c r="H8" s="11" t="s">
        <v>156</v>
      </c>
      <c r="I8" s="12" t="s">
        <v>9</v>
      </c>
      <c r="K8" s="13"/>
    </row>
    <row r="9" spans="1:12" ht="23.25" customHeight="1" thickBot="1" x14ac:dyDescent="0.25">
      <c r="A9" s="14" t="s">
        <v>10</v>
      </c>
      <c r="B9" s="113" t="s">
        <v>11</v>
      </c>
      <c r="C9" s="114"/>
      <c r="D9" s="114"/>
      <c r="E9" s="114"/>
      <c r="F9" s="115"/>
      <c r="G9" s="15">
        <v>44792.01511</v>
      </c>
      <c r="H9" s="16">
        <v>0</v>
      </c>
      <c r="I9" s="17">
        <f>SUM(G9:H9)</f>
        <v>44792.01511</v>
      </c>
      <c r="K9" s="97"/>
      <c r="L9" s="98"/>
    </row>
    <row r="10" spans="1:12" ht="23.25" thickBot="1" x14ac:dyDescent="0.25">
      <c r="A10" s="18" t="s">
        <v>10</v>
      </c>
      <c r="B10" s="104" t="s">
        <v>87</v>
      </c>
      <c r="C10" s="105"/>
      <c r="D10" s="105"/>
      <c r="E10" s="106"/>
      <c r="F10" s="19" t="s">
        <v>88</v>
      </c>
      <c r="G10" s="20">
        <v>1718.58</v>
      </c>
      <c r="H10" s="36">
        <f>H11</f>
        <v>-1718.1187000000002</v>
      </c>
      <c r="I10" s="37">
        <f>G10+H10</f>
        <v>0.46129999999971005</v>
      </c>
      <c r="K10" s="99"/>
      <c r="L10" s="100"/>
    </row>
    <row r="11" spans="1:12" ht="22.5" x14ac:dyDescent="0.2">
      <c r="A11" s="21" t="s">
        <v>10</v>
      </c>
      <c r="B11" s="22" t="s">
        <v>89</v>
      </c>
      <c r="C11" s="23" t="s">
        <v>12</v>
      </c>
      <c r="D11" s="24" t="s">
        <v>13</v>
      </c>
      <c r="E11" s="25" t="s">
        <v>13</v>
      </c>
      <c r="F11" s="93" t="s">
        <v>88</v>
      </c>
      <c r="G11" s="26">
        <v>1718.58</v>
      </c>
      <c r="H11" s="39">
        <f>H12</f>
        <v>-1718.1187000000002</v>
      </c>
      <c r="I11" s="27">
        <f>G11+H11</f>
        <v>0.46129999999971005</v>
      </c>
      <c r="K11" s="99"/>
      <c r="L11" s="100"/>
    </row>
    <row r="12" spans="1:12" ht="13.5" thickBot="1" x14ac:dyDescent="0.25">
      <c r="A12" s="29"/>
      <c r="B12" s="30"/>
      <c r="C12" s="31"/>
      <c r="D12" s="32">
        <v>2510</v>
      </c>
      <c r="E12" s="33">
        <v>5901</v>
      </c>
      <c r="F12" s="46" t="s">
        <v>14</v>
      </c>
      <c r="G12" s="34">
        <v>1718.58</v>
      </c>
      <c r="H12" s="40">
        <f>-SUM(H14,H16,H18,H20,H22,H24,H26,H28,H30,H32,H34,H36,H38,H40,H42,H44,H46,H48,H50,H52,H54,H56,H58,H60,H62,H64,H66,H68,H70,H72,H74,H76)</f>
        <v>-1718.1187000000002</v>
      </c>
      <c r="I12" s="35">
        <f>G12+H12</f>
        <v>0.46129999999971005</v>
      </c>
      <c r="K12" s="99"/>
      <c r="L12" s="100"/>
    </row>
    <row r="13" spans="1:12" x14ac:dyDescent="0.2">
      <c r="A13" s="21" t="s">
        <v>10</v>
      </c>
      <c r="B13" s="22" t="s">
        <v>90</v>
      </c>
      <c r="C13" s="23" t="s">
        <v>16</v>
      </c>
      <c r="D13" s="24" t="s">
        <v>13</v>
      </c>
      <c r="E13" s="50" t="s">
        <v>13</v>
      </c>
      <c r="F13" s="55" t="s">
        <v>94</v>
      </c>
      <c r="G13" s="51">
        <v>0</v>
      </c>
      <c r="H13" s="48">
        <f>H14</f>
        <v>70</v>
      </c>
      <c r="I13" s="47">
        <f t="shared" ref="I13:I44" si="0">G13+H13</f>
        <v>70</v>
      </c>
      <c r="K13" s="101"/>
      <c r="L13" s="98"/>
    </row>
    <row r="14" spans="1:12" ht="23.25" thickBot="1" x14ac:dyDescent="0.25">
      <c r="A14" s="29"/>
      <c r="B14" s="30"/>
      <c r="C14" s="31"/>
      <c r="D14" s="38">
        <v>2510</v>
      </c>
      <c r="E14" s="42">
        <v>5212</v>
      </c>
      <c r="F14" s="94" t="s">
        <v>17</v>
      </c>
      <c r="G14" s="52">
        <v>0</v>
      </c>
      <c r="H14" s="45">
        <v>70</v>
      </c>
      <c r="I14" s="35">
        <f t="shared" si="0"/>
        <v>70</v>
      </c>
      <c r="K14" s="101"/>
      <c r="L14" s="98"/>
    </row>
    <row r="15" spans="1:12" x14ac:dyDescent="0.2">
      <c r="A15" s="21" t="s">
        <v>10</v>
      </c>
      <c r="B15" s="22" t="s">
        <v>91</v>
      </c>
      <c r="C15" s="23" t="s">
        <v>12</v>
      </c>
      <c r="D15" s="24" t="s">
        <v>13</v>
      </c>
      <c r="E15" s="43" t="s">
        <v>13</v>
      </c>
      <c r="F15" s="55" t="s">
        <v>95</v>
      </c>
      <c r="G15" s="51">
        <v>0</v>
      </c>
      <c r="H15" s="48">
        <f>H16</f>
        <v>70</v>
      </c>
      <c r="I15" s="47">
        <f t="shared" si="0"/>
        <v>70</v>
      </c>
      <c r="K15" s="28"/>
    </row>
    <row r="16" spans="1:12" ht="23.25" thickBot="1" x14ac:dyDescent="0.25">
      <c r="A16" s="29"/>
      <c r="B16" s="30"/>
      <c r="C16" s="31"/>
      <c r="D16" s="32">
        <v>2510</v>
      </c>
      <c r="E16" s="42">
        <v>5212</v>
      </c>
      <c r="F16" s="94" t="s">
        <v>17</v>
      </c>
      <c r="G16" s="52">
        <v>0</v>
      </c>
      <c r="H16" s="45">
        <v>70</v>
      </c>
      <c r="I16" s="35">
        <f t="shared" si="0"/>
        <v>70</v>
      </c>
      <c r="K16" s="28"/>
    </row>
    <row r="17" spans="1:11" ht="22.5" x14ac:dyDescent="0.2">
      <c r="A17" s="21" t="s">
        <v>10</v>
      </c>
      <c r="B17" s="22" t="s">
        <v>92</v>
      </c>
      <c r="C17" s="23" t="s">
        <v>12</v>
      </c>
      <c r="D17" s="24" t="s">
        <v>13</v>
      </c>
      <c r="E17" s="43" t="s">
        <v>13</v>
      </c>
      <c r="F17" s="55" t="s">
        <v>96</v>
      </c>
      <c r="G17" s="51">
        <v>0</v>
      </c>
      <c r="H17" s="48">
        <f>H18</f>
        <v>70</v>
      </c>
      <c r="I17" s="47">
        <f t="shared" si="0"/>
        <v>70</v>
      </c>
      <c r="K17" s="28"/>
    </row>
    <row r="18" spans="1:11" ht="23.25" thickBot="1" x14ac:dyDescent="0.25">
      <c r="A18" s="29"/>
      <c r="B18" s="30"/>
      <c r="C18" s="31"/>
      <c r="D18" s="38">
        <v>2510</v>
      </c>
      <c r="E18" s="42">
        <v>5212</v>
      </c>
      <c r="F18" s="94" t="s">
        <v>17</v>
      </c>
      <c r="G18" s="52">
        <v>0</v>
      </c>
      <c r="H18" s="45">
        <v>70</v>
      </c>
      <c r="I18" s="35">
        <f t="shared" si="0"/>
        <v>70</v>
      </c>
      <c r="K18" s="28"/>
    </row>
    <row r="19" spans="1:11" x14ac:dyDescent="0.2">
      <c r="A19" s="21" t="s">
        <v>10</v>
      </c>
      <c r="B19" s="22" t="s">
        <v>93</v>
      </c>
      <c r="C19" s="23" t="s">
        <v>12</v>
      </c>
      <c r="D19" s="24" t="s">
        <v>13</v>
      </c>
      <c r="E19" s="43" t="s">
        <v>13</v>
      </c>
      <c r="F19" s="55" t="s">
        <v>97</v>
      </c>
      <c r="G19" s="53">
        <v>0</v>
      </c>
      <c r="H19" s="49">
        <f>H20</f>
        <v>22.96</v>
      </c>
      <c r="I19" s="47">
        <f t="shared" si="0"/>
        <v>22.96</v>
      </c>
      <c r="K19" s="28"/>
    </row>
    <row r="20" spans="1:11" ht="23.25" thickBot="1" x14ac:dyDescent="0.25">
      <c r="A20" s="29"/>
      <c r="B20" s="30"/>
      <c r="C20" s="31"/>
      <c r="D20" s="32">
        <v>2510</v>
      </c>
      <c r="E20" s="42">
        <v>5212</v>
      </c>
      <c r="F20" s="94" t="s">
        <v>17</v>
      </c>
      <c r="G20" s="54">
        <v>0</v>
      </c>
      <c r="H20" s="44">
        <v>22.96</v>
      </c>
      <c r="I20" s="35">
        <f t="shared" si="0"/>
        <v>22.96</v>
      </c>
      <c r="K20" s="28"/>
    </row>
    <row r="21" spans="1:11" x14ac:dyDescent="0.2">
      <c r="A21" s="21" t="s">
        <v>10</v>
      </c>
      <c r="B21" s="22" t="s">
        <v>100</v>
      </c>
      <c r="C21" s="23" t="s">
        <v>12</v>
      </c>
      <c r="D21" s="24" t="s">
        <v>13</v>
      </c>
      <c r="E21" s="43" t="s">
        <v>13</v>
      </c>
      <c r="F21" s="55" t="s">
        <v>98</v>
      </c>
      <c r="G21" s="51">
        <v>0</v>
      </c>
      <c r="H21" s="48">
        <f>H22</f>
        <v>69.894999999999996</v>
      </c>
      <c r="I21" s="47">
        <f t="shared" si="0"/>
        <v>69.894999999999996</v>
      </c>
      <c r="K21" s="28"/>
    </row>
    <row r="22" spans="1:11" ht="13.5" thickBot="1" x14ac:dyDescent="0.25">
      <c r="A22" s="29"/>
      <c r="B22" s="30"/>
      <c r="C22" s="31"/>
      <c r="D22" s="38">
        <v>2510</v>
      </c>
      <c r="E22" s="95">
        <v>5222</v>
      </c>
      <c r="F22" s="96" t="s">
        <v>15</v>
      </c>
      <c r="G22" s="52">
        <v>0</v>
      </c>
      <c r="H22" s="45">
        <v>69.894999999999996</v>
      </c>
      <c r="I22" s="35">
        <f t="shared" si="0"/>
        <v>69.894999999999996</v>
      </c>
      <c r="K22" s="28"/>
    </row>
    <row r="23" spans="1:11" ht="22.5" x14ac:dyDescent="0.2">
      <c r="A23" s="21" t="s">
        <v>10</v>
      </c>
      <c r="B23" s="22" t="s">
        <v>101</v>
      </c>
      <c r="C23" s="23" t="s">
        <v>12</v>
      </c>
      <c r="D23" s="24" t="s">
        <v>13</v>
      </c>
      <c r="E23" s="43" t="s">
        <v>13</v>
      </c>
      <c r="F23" s="55" t="s">
        <v>99</v>
      </c>
      <c r="G23" s="53">
        <v>0</v>
      </c>
      <c r="H23" s="48">
        <f>H24</f>
        <v>18.2</v>
      </c>
      <c r="I23" s="47">
        <f t="shared" si="0"/>
        <v>18.2</v>
      </c>
      <c r="K23" s="28"/>
    </row>
    <row r="24" spans="1:11" ht="23.25" thickBot="1" x14ac:dyDescent="0.25">
      <c r="A24" s="29"/>
      <c r="B24" s="30"/>
      <c r="C24" s="31"/>
      <c r="D24" s="32">
        <v>2510</v>
      </c>
      <c r="E24" s="42">
        <v>5212</v>
      </c>
      <c r="F24" s="94" t="s">
        <v>17</v>
      </c>
      <c r="G24" s="54">
        <v>0</v>
      </c>
      <c r="H24" s="45">
        <v>18.2</v>
      </c>
      <c r="I24" s="35">
        <f t="shared" si="0"/>
        <v>18.2</v>
      </c>
      <c r="K24" s="28"/>
    </row>
    <row r="25" spans="1:11" ht="22.5" x14ac:dyDescent="0.2">
      <c r="A25" s="21" t="s">
        <v>10</v>
      </c>
      <c r="B25" s="22" t="s">
        <v>102</v>
      </c>
      <c r="C25" s="23" t="s">
        <v>12</v>
      </c>
      <c r="D25" s="24" t="s">
        <v>13</v>
      </c>
      <c r="E25" s="43" t="s">
        <v>13</v>
      </c>
      <c r="F25" s="55" t="s">
        <v>127</v>
      </c>
      <c r="G25" s="51">
        <v>0</v>
      </c>
      <c r="H25" s="48">
        <f>H26</f>
        <v>70</v>
      </c>
      <c r="I25" s="47">
        <f t="shared" si="0"/>
        <v>70</v>
      </c>
      <c r="K25" s="28"/>
    </row>
    <row r="26" spans="1:11" ht="23.25" thickBot="1" x14ac:dyDescent="0.25">
      <c r="A26" s="29"/>
      <c r="B26" s="30"/>
      <c r="C26" s="31"/>
      <c r="D26" s="38">
        <v>2510</v>
      </c>
      <c r="E26" s="42">
        <v>5212</v>
      </c>
      <c r="F26" s="94" t="s">
        <v>17</v>
      </c>
      <c r="G26" s="52">
        <v>0</v>
      </c>
      <c r="H26" s="45">
        <v>70</v>
      </c>
      <c r="I26" s="35">
        <f t="shared" si="0"/>
        <v>70</v>
      </c>
      <c r="K26" s="28"/>
    </row>
    <row r="27" spans="1:11" x14ac:dyDescent="0.2">
      <c r="A27" s="21" t="s">
        <v>10</v>
      </c>
      <c r="B27" s="22" t="s">
        <v>103</v>
      </c>
      <c r="C27" s="23" t="s">
        <v>12</v>
      </c>
      <c r="D27" s="24" t="s">
        <v>13</v>
      </c>
      <c r="E27" s="43" t="s">
        <v>13</v>
      </c>
      <c r="F27" s="55" t="s">
        <v>128</v>
      </c>
      <c r="G27" s="53">
        <v>0</v>
      </c>
      <c r="H27" s="48">
        <f>H28</f>
        <v>70</v>
      </c>
      <c r="I27" s="47">
        <f t="shared" si="0"/>
        <v>70</v>
      </c>
      <c r="K27" s="28"/>
    </row>
    <row r="28" spans="1:11" ht="23.25" thickBot="1" x14ac:dyDescent="0.25">
      <c r="A28" s="29"/>
      <c r="B28" s="30"/>
      <c r="C28" s="31"/>
      <c r="D28" s="32">
        <v>2510</v>
      </c>
      <c r="E28" s="95">
        <v>5213</v>
      </c>
      <c r="F28" s="96" t="s">
        <v>18</v>
      </c>
      <c r="G28" s="54">
        <v>0</v>
      </c>
      <c r="H28" s="45">
        <v>70</v>
      </c>
      <c r="I28" s="35">
        <f t="shared" si="0"/>
        <v>70</v>
      </c>
      <c r="K28" s="28"/>
    </row>
    <row r="29" spans="1:11" x14ac:dyDescent="0.2">
      <c r="A29" s="21" t="s">
        <v>10</v>
      </c>
      <c r="B29" s="22" t="s">
        <v>104</v>
      </c>
      <c r="C29" s="23" t="s">
        <v>12</v>
      </c>
      <c r="D29" s="24" t="s">
        <v>13</v>
      </c>
      <c r="E29" s="43" t="s">
        <v>13</v>
      </c>
      <c r="F29" s="55" t="s">
        <v>129</v>
      </c>
      <c r="G29" s="51">
        <v>0</v>
      </c>
      <c r="H29" s="48">
        <f>H30</f>
        <v>53.3</v>
      </c>
      <c r="I29" s="47">
        <f t="shared" si="0"/>
        <v>53.3</v>
      </c>
      <c r="K29" s="28"/>
    </row>
    <row r="30" spans="1:11" ht="23.25" thickBot="1" x14ac:dyDescent="0.25">
      <c r="A30" s="29"/>
      <c r="B30" s="30"/>
      <c r="C30" s="31"/>
      <c r="D30" s="38">
        <v>2510</v>
      </c>
      <c r="E30" s="42">
        <v>5212</v>
      </c>
      <c r="F30" s="94" t="s">
        <v>17</v>
      </c>
      <c r="G30" s="52">
        <v>0</v>
      </c>
      <c r="H30" s="45">
        <v>53.3</v>
      </c>
      <c r="I30" s="35">
        <f t="shared" si="0"/>
        <v>53.3</v>
      </c>
      <c r="K30" s="28"/>
    </row>
    <row r="31" spans="1:11" ht="22.5" x14ac:dyDescent="0.2">
      <c r="A31" s="21" t="s">
        <v>10</v>
      </c>
      <c r="B31" s="22" t="s">
        <v>105</v>
      </c>
      <c r="C31" s="23" t="s">
        <v>12</v>
      </c>
      <c r="D31" s="24" t="s">
        <v>13</v>
      </c>
      <c r="E31" s="43" t="s">
        <v>13</v>
      </c>
      <c r="F31" s="55" t="s">
        <v>130</v>
      </c>
      <c r="G31" s="51">
        <v>0</v>
      </c>
      <c r="H31" s="48">
        <f>H32</f>
        <v>31.5</v>
      </c>
      <c r="I31" s="47">
        <f t="shared" si="0"/>
        <v>31.5</v>
      </c>
      <c r="K31" s="28"/>
    </row>
    <row r="32" spans="1:11" ht="23.25" thickBot="1" x14ac:dyDescent="0.25">
      <c r="A32" s="29"/>
      <c r="B32" s="30"/>
      <c r="C32" s="31"/>
      <c r="D32" s="32">
        <v>2510</v>
      </c>
      <c r="E32" s="42">
        <v>5212</v>
      </c>
      <c r="F32" s="94" t="s">
        <v>17</v>
      </c>
      <c r="G32" s="52">
        <v>0</v>
      </c>
      <c r="H32" s="45">
        <v>31.5</v>
      </c>
      <c r="I32" s="35">
        <f t="shared" si="0"/>
        <v>31.5</v>
      </c>
      <c r="K32" s="28"/>
    </row>
    <row r="33" spans="1:11" ht="22.5" x14ac:dyDescent="0.2">
      <c r="A33" s="21" t="s">
        <v>10</v>
      </c>
      <c r="B33" s="22" t="s">
        <v>106</v>
      </c>
      <c r="C33" s="23" t="s">
        <v>12</v>
      </c>
      <c r="D33" s="24" t="s">
        <v>13</v>
      </c>
      <c r="E33" s="43" t="s">
        <v>13</v>
      </c>
      <c r="F33" s="55" t="s">
        <v>131</v>
      </c>
      <c r="G33" s="53">
        <v>0</v>
      </c>
      <c r="H33" s="48">
        <f>H34</f>
        <v>32.237900000000003</v>
      </c>
      <c r="I33" s="47">
        <f t="shared" si="0"/>
        <v>32.237900000000003</v>
      </c>
      <c r="K33" s="28"/>
    </row>
    <row r="34" spans="1:11" ht="23.25" thickBot="1" x14ac:dyDescent="0.25">
      <c r="A34" s="29"/>
      <c r="B34" s="30"/>
      <c r="C34" s="31"/>
      <c r="D34" s="38">
        <v>2510</v>
      </c>
      <c r="E34" s="42">
        <v>5212</v>
      </c>
      <c r="F34" s="94" t="s">
        <v>17</v>
      </c>
      <c r="G34" s="54">
        <v>0</v>
      </c>
      <c r="H34" s="45">
        <v>32.237900000000003</v>
      </c>
      <c r="I34" s="35">
        <f t="shared" si="0"/>
        <v>32.237900000000003</v>
      </c>
      <c r="K34" s="28"/>
    </row>
    <row r="35" spans="1:11" x14ac:dyDescent="0.2">
      <c r="A35" s="21" t="s">
        <v>10</v>
      </c>
      <c r="B35" s="22" t="s">
        <v>107</v>
      </c>
      <c r="C35" s="23" t="s">
        <v>12</v>
      </c>
      <c r="D35" s="24" t="s">
        <v>13</v>
      </c>
      <c r="E35" s="43" t="s">
        <v>13</v>
      </c>
      <c r="F35" s="55" t="s">
        <v>132</v>
      </c>
      <c r="G35" s="51">
        <v>0</v>
      </c>
      <c r="H35" s="49">
        <f>H36</f>
        <v>53.2</v>
      </c>
      <c r="I35" s="47">
        <f t="shared" si="0"/>
        <v>53.2</v>
      </c>
      <c r="K35" s="28"/>
    </row>
    <row r="36" spans="1:11" ht="23.25" thickBot="1" x14ac:dyDescent="0.25">
      <c r="A36" s="29"/>
      <c r="B36" s="30"/>
      <c r="C36" s="31"/>
      <c r="D36" s="32">
        <v>2510</v>
      </c>
      <c r="E36" s="42">
        <v>5212</v>
      </c>
      <c r="F36" s="94" t="s">
        <v>17</v>
      </c>
      <c r="G36" s="52">
        <v>0</v>
      </c>
      <c r="H36" s="44">
        <v>53.2</v>
      </c>
      <c r="I36" s="35">
        <f t="shared" si="0"/>
        <v>53.2</v>
      </c>
      <c r="K36" s="28"/>
    </row>
    <row r="37" spans="1:11" ht="22.5" x14ac:dyDescent="0.2">
      <c r="A37" s="21" t="s">
        <v>10</v>
      </c>
      <c r="B37" s="22" t="s">
        <v>108</v>
      </c>
      <c r="C37" s="23" t="s">
        <v>12</v>
      </c>
      <c r="D37" s="24" t="s">
        <v>13</v>
      </c>
      <c r="E37" s="43" t="s">
        <v>13</v>
      </c>
      <c r="F37" s="55" t="s">
        <v>133</v>
      </c>
      <c r="G37" s="53">
        <v>0</v>
      </c>
      <c r="H37" s="48">
        <f>H38</f>
        <v>27</v>
      </c>
      <c r="I37" s="47">
        <f t="shared" si="0"/>
        <v>27</v>
      </c>
      <c r="K37" s="28"/>
    </row>
    <row r="38" spans="1:11" ht="23.25" thickBot="1" x14ac:dyDescent="0.25">
      <c r="A38" s="29"/>
      <c r="B38" s="30"/>
      <c r="C38" s="31"/>
      <c r="D38" s="38">
        <v>2510</v>
      </c>
      <c r="E38" s="42">
        <v>5212</v>
      </c>
      <c r="F38" s="94" t="s">
        <v>17</v>
      </c>
      <c r="G38" s="54">
        <v>0</v>
      </c>
      <c r="H38" s="45">
        <v>27</v>
      </c>
      <c r="I38" s="35">
        <f t="shared" si="0"/>
        <v>27</v>
      </c>
      <c r="K38" s="28"/>
    </row>
    <row r="39" spans="1:11" ht="22.5" x14ac:dyDescent="0.2">
      <c r="A39" s="21" t="s">
        <v>10</v>
      </c>
      <c r="B39" s="22" t="s">
        <v>109</v>
      </c>
      <c r="C39" s="23" t="s">
        <v>12</v>
      </c>
      <c r="D39" s="24" t="s">
        <v>13</v>
      </c>
      <c r="E39" s="43" t="s">
        <v>13</v>
      </c>
      <c r="F39" s="55" t="s">
        <v>134</v>
      </c>
      <c r="G39" s="51">
        <v>0</v>
      </c>
      <c r="H39" s="48">
        <f>H40</f>
        <v>18.015999999999998</v>
      </c>
      <c r="I39" s="47">
        <f t="shared" si="0"/>
        <v>18.015999999999998</v>
      </c>
      <c r="K39" s="28"/>
    </row>
    <row r="40" spans="1:11" ht="23.25" thickBot="1" x14ac:dyDescent="0.25">
      <c r="A40" s="29"/>
      <c r="B40" s="30"/>
      <c r="C40" s="31"/>
      <c r="D40" s="32">
        <v>2510</v>
      </c>
      <c r="E40" s="42">
        <v>5212</v>
      </c>
      <c r="F40" s="94" t="s">
        <v>17</v>
      </c>
      <c r="G40" s="52">
        <v>0</v>
      </c>
      <c r="H40" s="45">
        <v>18.015999999999998</v>
      </c>
      <c r="I40" s="35">
        <f t="shared" si="0"/>
        <v>18.015999999999998</v>
      </c>
      <c r="K40" s="28"/>
    </row>
    <row r="41" spans="1:11" ht="22.5" x14ac:dyDescent="0.2">
      <c r="A41" s="21" t="s">
        <v>10</v>
      </c>
      <c r="B41" s="22" t="s">
        <v>110</v>
      </c>
      <c r="C41" s="23" t="s">
        <v>12</v>
      </c>
      <c r="D41" s="24" t="s">
        <v>13</v>
      </c>
      <c r="E41" s="43" t="s">
        <v>13</v>
      </c>
      <c r="F41" s="55" t="s">
        <v>135</v>
      </c>
      <c r="G41" s="51">
        <v>0</v>
      </c>
      <c r="H41" s="48">
        <f>H42</f>
        <v>13.51</v>
      </c>
      <c r="I41" s="47">
        <f t="shared" si="0"/>
        <v>13.51</v>
      </c>
      <c r="K41" s="28"/>
    </row>
    <row r="42" spans="1:11" ht="23.25" thickBot="1" x14ac:dyDescent="0.25">
      <c r="A42" s="29"/>
      <c r="B42" s="30"/>
      <c r="C42" s="31"/>
      <c r="D42" s="38">
        <v>2510</v>
      </c>
      <c r="E42" s="42">
        <v>5212</v>
      </c>
      <c r="F42" s="94" t="s">
        <v>17</v>
      </c>
      <c r="G42" s="52">
        <v>0</v>
      </c>
      <c r="H42" s="45">
        <v>13.51</v>
      </c>
      <c r="I42" s="35">
        <f t="shared" si="0"/>
        <v>13.51</v>
      </c>
      <c r="K42" s="28"/>
    </row>
    <row r="43" spans="1:11" ht="22.5" x14ac:dyDescent="0.2">
      <c r="A43" s="21" t="s">
        <v>10</v>
      </c>
      <c r="B43" s="22" t="s">
        <v>111</v>
      </c>
      <c r="C43" s="23" t="s">
        <v>12</v>
      </c>
      <c r="D43" s="24" t="s">
        <v>13</v>
      </c>
      <c r="E43" s="43" t="s">
        <v>13</v>
      </c>
      <c r="F43" s="55" t="s">
        <v>136</v>
      </c>
      <c r="G43" s="53">
        <v>0</v>
      </c>
      <c r="H43" s="48">
        <f>H44</f>
        <v>58.45</v>
      </c>
      <c r="I43" s="47">
        <f t="shared" si="0"/>
        <v>58.45</v>
      </c>
    </row>
    <row r="44" spans="1:11" ht="23.25" thickBot="1" x14ac:dyDescent="0.25">
      <c r="A44" s="29"/>
      <c r="B44" s="30"/>
      <c r="C44" s="31"/>
      <c r="D44" s="32">
        <v>2510</v>
      </c>
      <c r="E44" s="42">
        <v>5212</v>
      </c>
      <c r="F44" s="94" t="s">
        <v>17</v>
      </c>
      <c r="G44" s="54">
        <v>0</v>
      </c>
      <c r="H44" s="45">
        <v>58.45</v>
      </c>
      <c r="I44" s="35">
        <f t="shared" si="0"/>
        <v>58.45</v>
      </c>
    </row>
    <row r="45" spans="1:11" ht="22.5" x14ac:dyDescent="0.2">
      <c r="A45" s="21" t="s">
        <v>10</v>
      </c>
      <c r="B45" s="22" t="s">
        <v>112</v>
      </c>
      <c r="C45" s="23" t="s">
        <v>12</v>
      </c>
      <c r="D45" s="24" t="s">
        <v>13</v>
      </c>
      <c r="E45" s="43" t="s">
        <v>13</v>
      </c>
      <c r="F45" s="55" t="s">
        <v>137</v>
      </c>
      <c r="G45" s="51">
        <v>0</v>
      </c>
      <c r="H45" s="48">
        <f>H46</f>
        <v>70</v>
      </c>
      <c r="I45" s="47">
        <f t="shared" ref="I45:I70" si="1">G45+H45</f>
        <v>70</v>
      </c>
    </row>
    <row r="46" spans="1:11" ht="23.25" thickBot="1" x14ac:dyDescent="0.25">
      <c r="A46" s="29"/>
      <c r="B46" s="30"/>
      <c r="C46" s="31"/>
      <c r="D46" s="38">
        <v>2510</v>
      </c>
      <c r="E46" s="95">
        <v>5213</v>
      </c>
      <c r="F46" s="96" t="s">
        <v>18</v>
      </c>
      <c r="G46" s="52">
        <v>0</v>
      </c>
      <c r="H46" s="45">
        <v>70</v>
      </c>
      <c r="I46" s="35">
        <f t="shared" si="1"/>
        <v>70</v>
      </c>
    </row>
    <row r="47" spans="1:11" ht="22.5" x14ac:dyDescent="0.2">
      <c r="A47" s="21" t="s">
        <v>10</v>
      </c>
      <c r="B47" s="22" t="s">
        <v>113</v>
      </c>
      <c r="C47" s="23" t="s">
        <v>12</v>
      </c>
      <c r="D47" s="24" t="s">
        <v>13</v>
      </c>
      <c r="E47" s="43" t="s">
        <v>13</v>
      </c>
      <c r="F47" s="55" t="s">
        <v>138</v>
      </c>
      <c r="G47" s="51">
        <v>0</v>
      </c>
      <c r="H47" s="48">
        <f>H48</f>
        <v>70</v>
      </c>
      <c r="I47" s="47">
        <f t="shared" si="1"/>
        <v>70</v>
      </c>
    </row>
    <row r="48" spans="1:11" ht="23.25" thickBot="1" x14ac:dyDescent="0.25">
      <c r="A48" s="29"/>
      <c r="B48" s="30"/>
      <c r="C48" s="31"/>
      <c r="D48" s="32">
        <v>2510</v>
      </c>
      <c r="E48" s="42">
        <v>5212</v>
      </c>
      <c r="F48" s="94" t="s">
        <v>17</v>
      </c>
      <c r="G48" s="52">
        <v>0</v>
      </c>
      <c r="H48" s="45">
        <v>70</v>
      </c>
      <c r="I48" s="35">
        <f t="shared" si="1"/>
        <v>70</v>
      </c>
    </row>
    <row r="49" spans="1:9" x14ac:dyDescent="0.2">
      <c r="A49" s="21" t="s">
        <v>10</v>
      </c>
      <c r="B49" s="22" t="s">
        <v>114</v>
      </c>
      <c r="C49" s="23" t="s">
        <v>12</v>
      </c>
      <c r="D49" s="24" t="s">
        <v>13</v>
      </c>
      <c r="E49" s="43" t="s">
        <v>13</v>
      </c>
      <c r="F49" s="55" t="s">
        <v>139</v>
      </c>
      <c r="G49" s="53">
        <v>0</v>
      </c>
      <c r="H49" s="48">
        <f>H50</f>
        <v>49</v>
      </c>
      <c r="I49" s="47">
        <f t="shared" si="1"/>
        <v>49</v>
      </c>
    </row>
    <row r="50" spans="1:9" ht="23.25" thickBot="1" x14ac:dyDescent="0.25">
      <c r="A50" s="29"/>
      <c r="B50" s="30"/>
      <c r="C50" s="31"/>
      <c r="D50" s="38">
        <v>2510</v>
      </c>
      <c r="E50" s="42">
        <v>5212</v>
      </c>
      <c r="F50" s="94" t="s">
        <v>17</v>
      </c>
      <c r="G50" s="54">
        <v>0</v>
      </c>
      <c r="H50" s="45">
        <v>49</v>
      </c>
      <c r="I50" s="35">
        <f t="shared" si="1"/>
        <v>49</v>
      </c>
    </row>
    <row r="51" spans="1:9" ht="22.5" x14ac:dyDescent="0.2">
      <c r="A51" s="21" t="s">
        <v>10</v>
      </c>
      <c r="B51" s="22" t="s">
        <v>115</v>
      </c>
      <c r="C51" s="23" t="s">
        <v>12</v>
      </c>
      <c r="D51" s="24" t="s">
        <v>13</v>
      </c>
      <c r="E51" s="43" t="s">
        <v>13</v>
      </c>
      <c r="F51" s="55" t="s">
        <v>140</v>
      </c>
      <c r="G51" s="51">
        <v>0</v>
      </c>
      <c r="H51" s="48">
        <f>H52</f>
        <v>68.195400000000006</v>
      </c>
      <c r="I51" s="47">
        <f t="shared" si="1"/>
        <v>68.195400000000006</v>
      </c>
    </row>
    <row r="52" spans="1:9" ht="23.25" thickBot="1" x14ac:dyDescent="0.25">
      <c r="A52" s="29"/>
      <c r="B52" s="30"/>
      <c r="C52" s="31"/>
      <c r="D52" s="32">
        <v>2510</v>
      </c>
      <c r="E52" s="42">
        <v>5212</v>
      </c>
      <c r="F52" s="94" t="s">
        <v>17</v>
      </c>
      <c r="G52" s="52">
        <v>0</v>
      </c>
      <c r="H52" s="45">
        <v>68.195400000000006</v>
      </c>
      <c r="I52" s="35">
        <f t="shared" si="1"/>
        <v>68.195400000000006</v>
      </c>
    </row>
    <row r="53" spans="1:9" ht="22.5" x14ac:dyDescent="0.2">
      <c r="A53" s="21" t="s">
        <v>10</v>
      </c>
      <c r="B53" s="22" t="s">
        <v>116</v>
      </c>
      <c r="C53" s="23" t="s">
        <v>12</v>
      </c>
      <c r="D53" s="24" t="s">
        <v>13</v>
      </c>
      <c r="E53" s="43" t="s">
        <v>13</v>
      </c>
      <c r="F53" s="55" t="s">
        <v>141</v>
      </c>
      <c r="G53" s="53">
        <v>0</v>
      </c>
      <c r="H53" s="48">
        <f>H54</f>
        <v>70</v>
      </c>
      <c r="I53" s="47">
        <f t="shared" si="1"/>
        <v>70</v>
      </c>
    </row>
    <row r="54" spans="1:9" ht="23.25" thickBot="1" x14ac:dyDescent="0.25">
      <c r="A54" s="29"/>
      <c r="B54" s="30"/>
      <c r="C54" s="31"/>
      <c r="D54" s="38">
        <v>2510</v>
      </c>
      <c r="E54" s="42">
        <v>5212</v>
      </c>
      <c r="F54" s="94" t="s">
        <v>17</v>
      </c>
      <c r="G54" s="54">
        <v>0</v>
      </c>
      <c r="H54" s="45">
        <v>70</v>
      </c>
      <c r="I54" s="35">
        <f t="shared" si="1"/>
        <v>70</v>
      </c>
    </row>
    <row r="55" spans="1:9" x14ac:dyDescent="0.2">
      <c r="A55" s="21" t="s">
        <v>10</v>
      </c>
      <c r="B55" s="22" t="s">
        <v>117</v>
      </c>
      <c r="C55" s="23" t="s">
        <v>12</v>
      </c>
      <c r="D55" s="24" t="s">
        <v>13</v>
      </c>
      <c r="E55" s="43" t="s">
        <v>13</v>
      </c>
      <c r="F55" s="55" t="s">
        <v>142</v>
      </c>
      <c r="G55" s="51">
        <v>0</v>
      </c>
      <c r="H55" s="48">
        <f>H56</f>
        <v>41</v>
      </c>
      <c r="I55" s="47">
        <f t="shared" si="1"/>
        <v>41</v>
      </c>
    </row>
    <row r="56" spans="1:9" ht="23.25" thickBot="1" x14ac:dyDescent="0.25">
      <c r="A56" s="29"/>
      <c r="B56" s="30"/>
      <c r="C56" s="31"/>
      <c r="D56" s="32">
        <v>2510</v>
      </c>
      <c r="E56" s="42">
        <v>5212</v>
      </c>
      <c r="F56" s="94" t="s">
        <v>17</v>
      </c>
      <c r="G56" s="52">
        <v>0</v>
      </c>
      <c r="H56" s="45">
        <v>41</v>
      </c>
      <c r="I56" s="35">
        <f t="shared" si="1"/>
        <v>41</v>
      </c>
    </row>
    <row r="57" spans="1:9" x14ac:dyDescent="0.2">
      <c r="A57" s="21" t="s">
        <v>10</v>
      </c>
      <c r="B57" s="22" t="s">
        <v>118</v>
      </c>
      <c r="C57" s="23" t="s">
        <v>12</v>
      </c>
      <c r="D57" s="24" t="s">
        <v>13</v>
      </c>
      <c r="E57" s="43" t="s">
        <v>13</v>
      </c>
      <c r="F57" s="55" t="s">
        <v>143</v>
      </c>
      <c r="G57" s="51">
        <v>0</v>
      </c>
      <c r="H57" s="48">
        <f>H58</f>
        <v>68.113500000000002</v>
      </c>
      <c r="I57" s="47">
        <f t="shared" si="1"/>
        <v>68.113500000000002</v>
      </c>
    </row>
    <row r="58" spans="1:9" ht="23.25" thickBot="1" x14ac:dyDescent="0.25">
      <c r="A58" s="29"/>
      <c r="B58" s="30"/>
      <c r="C58" s="31"/>
      <c r="D58" s="38">
        <v>2510</v>
      </c>
      <c r="E58" s="42">
        <v>5212</v>
      </c>
      <c r="F58" s="94" t="s">
        <v>17</v>
      </c>
      <c r="G58" s="52">
        <v>0</v>
      </c>
      <c r="H58" s="45">
        <v>68.113500000000002</v>
      </c>
      <c r="I58" s="35">
        <f t="shared" si="1"/>
        <v>68.113500000000002</v>
      </c>
    </row>
    <row r="59" spans="1:9" x14ac:dyDescent="0.2">
      <c r="A59" s="21" t="s">
        <v>10</v>
      </c>
      <c r="B59" s="22" t="s">
        <v>119</v>
      </c>
      <c r="C59" s="23" t="s">
        <v>12</v>
      </c>
      <c r="D59" s="24" t="s">
        <v>13</v>
      </c>
      <c r="E59" s="43" t="s">
        <v>13</v>
      </c>
      <c r="F59" s="55" t="s">
        <v>144</v>
      </c>
      <c r="G59" s="51">
        <v>0</v>
      </c>
      <c r="H59" s="48">
        <f>H60</f>
        <v>67.890900000000002</v>
      </c>
      <c r="I59" s="47">
        <f t="shared" si="1"/>
        <v>67.890900000000002</v>
      </c>
    </row>
    <row r="60" spans="1:9" ht="23.25" thickBot="1" x14ac:dyDescent="0.25">
      <c r="A60" s="29"/>
      <c r="B60" s="30"/>
      <c r="C60" s="31"/>
      <c r="D60" s="32">
        <v>2510</v>
      </c>
      <c r="E60" s="42">
        <v>5212</v>
      </c>
      <c r="F60" s="94" t="s">
        <v>17</v>
      </c>
      <c r="G60" s="52">
        <v>0</v>
      </c>
      <c r="H60" s="45">
        <v>67.890900000000002</v>
      </c>
      <c r="I60" s="35">
        <f t="shared" si="1"/>
        <v>67.890900000000002</v>
      </c>
    </row>
    <row r="61" spans="1:9" x14ac:dyDescent="0.2">
      <c r="A61" s="21" t="s">
        <v>10</v>
      </c>
      <c r="B61" s="22" t="s">
        <v>120</v>
      </c>
      <c r="C61" s="23" t="s">
        <v>12</v>
      </c>
      <c r="D61" s="24" t="s">
        <v>13</v>
      </c>
      <c r="E61" s="43" t="s">
        <v>13</v>
      </c>
      <c r="F61" s="55" t="s">
        <v>145</v>
      </c>
      <c r="G61" s="53">
        <v>0</v>
      </c>
      <c r="H61" s="48">
        <f>H62</f>
        <v>70</v>
      </c>
      <c r="I61" s="47">
        <f t="shared" si="1"/>
        <v>70</v>
      </c>
    </row>
    <row r="62" spans="1:9" ht="23.25" thickBot="1" x14ac:dyDescent="0.25">
      <c r="A62" s="29"/>
      <c r="B62" s="30"/>
      <c r="C62" s="31"/>
      <c r="D62" s="38">
        <v>2510</v>
      </c>
      <c r="E62" s="95">
        <v>5213</v>
      </c>
      <c r="F62" s="96" t="s">
        <v>18</v>
      </c>
      <c r="G62" s="54">
        <v>0</v>
      </c>
      <c r="H62" s="45">
        <v>70</v>
      </c>
      <c r="I62" s="35">
        <f t="shared" si="1"/>
        <v>70</v>
      </c>
    </row>
    <row r="63" spans="1:9" x14ac:dyDescent="0.2">
      <c r="A63" s="21" t="s">
        <v>10</v>
      </c>
      <c r="B63" s="22" t="s">
        <v>121</v>
      </c>
      <c r="C63" s="23" t="s">
        <v>12</v>
      </c>
      <c r="D63" s="24" t="s">
        <v>13</v>
      </c>
      <c r="E63" s="43" t="s">
        <v>13</v>
      </c>
      <c r="F63" s="55" t="s">
        <v>146</v>
      </c>
      <c r="G63" s="51">
        <v>0</v>
      </c>
      <c r="H63" s="48">
        <f>H64</f>
        <v>70</v>
      </c>
      <c r="I63" s="47">
        <f t="shared" si="1"/>
        <v>70</v>
      </c>
    </row>
    <row r="64" spans="1:9" ht="23.25" thickBot="1" x14ac:dyDescent="0.25">
      <c r="A64" s="29"/>
      <c r="B64" s="30"/>
      <c r="C64" s="31"/>
      <c r="D64" s="32">
        <v>2510</v>
      </c>
      <c r="E64" s="95">
        <v>5213</v>
      </c>
      <c r="F64" s="96" t="s">
        <v>18</v>
      </c>
      <c r="G64" s="52">
        <v>0</v>
      </c>
      <c r="H64" s="45">
        <v>70</v>
      </c>
      <c r="I64" s="35">
        <f t="shared" si="1"/>
        <v>70</v>
      </c>
    </row>
    <row r="65" spans="1:9" ht="33.75" x14ac:dyDescent="0.2">
      <c r="A65" s="21" t="s">
        <v>10</v>
      </c>
      <c r="B65" s="22" t="s">
        <v>122</v>
      </c>
      <c r="C65" s="23" t="s">
        <v>12</v>
      </c>
      <c r="D65" s="24" t="s">
        <v>13</v>
      </c>
      <c r="E65" s="43" t="s">
        <v>13</v>
      </c>
      <c r="F65" s="55" t="s">
        <v>147</v>
      </c>
      <c r="G65" s="51">
        <v>0</v>
      </c>
      <c r="H65" s="48">
        <f>H66</f>
        <v>42</v>
      </c>
      <c r="I65" s="47">
        <f t="shared" si="1"/>
        <v>42</v>
      </c>
    </row>
    <row r="66" spans="1:9" ht="23.25" thickBot="1" x14ac:dyDescent="0.25">
      <c r="A66" s="29"/>
      <c r="B66" s="30"/>
      <c r="C66" s="31"/>
      <c r="D66" s="38">
        <v>2510</v>
      </c>
      <c r="E66" s="42">
        <v>5212</v>
      </c>
      <c r="F66" s="94" t="s">
        <v>17</v>
      </c>
      <c r="G66" s="52">
        <v>0</v>
      </c>
      <c r="H66" s="45">
        <v>42</v>
      </c>
      <c r="I66" s="35">
        <f t="shared" si="1"/>
        <v>42</v>
      </c>
    </row>
    <row r="67" spans="1:9" ht="22.5" x14ac:dyDescent="0.2">
      <c r="A67" s="21" t="s">
        <v>10</v>
      </c>
      <c r="B67" s="22" t="s">
        <v>123</v>
      </c>
      <c r="C67" s="23" t="s">
        <v>12</v>
      </c>
      <c r="D67" s="24" t="s">
        <v>13</v>
      </c>
      <c r="E67" s="43" t="s">
        <v>13</v>
      </c>
      <c r="F67" s="55" t="s">
        <v>148</v>
      </c>
      <c r="G67" s="53">
        <v>0</v>
      </c>
      <c r="H67" s="49">
        <f>H68</f>
        <v>12.25</v>
      </c>
      <c r="I67" s="47">
        <f t="shared" si="1"/>
        <v>12.25</v>
      </c>
    </row>
    <row r="68" spans="1:9" ht="23.25" thickBot="1" x14ac:dyDescent="0.25">
      <c r="A68" s="29"/>
      <c r="B68" s="30"/>
      <c r="C68" s="31"/>
      <c r="D68" s="32">
        <v>2510</v>
      </c>
      <c r="E68" s="42">
        <v>5212</v>
      </c>
      <c r="F68" s="94" t="s">
        <v>17</v>
      </c>
      <c r="G68" s="54">
        <v>0</v>
      </c>
      <c r="H68" s="44">
        <v>12.25</v>
      </c>
      <c r="I68" s="35">
        <f t="shared" si="1"/>
        <v>12.25</v>
      </c>
    </row>
    <row r="69" spans="1:9" ht="22.5" x14ac:dyDescent="0.2">
      <c r="A69" s="21" t="s">
        <v>10</v>
      </c>
      <c r="B69" s="22" t="s">
        <v>124</v>
      </c>
      <c r="C69" s="23" t="s">
        <v>12</v>
      </c>
      <c r="D69" s="24" t="s">
        <v>13</v>
      </c>
      <c r="E69" s="43" t="s">
        <v>13</v>
      </c>
      <c r="F69" s="55" t="s">
        <v>149</v>
      </c>
      <c r="G69" s="51">
        <v>0</v>
      </c>
      <c r="H69" s="48">
        <f>H70</f>
        <v>63</v>
      </c>
      <c r="I69" s="47">
        <f t="shared" si="1"/>
        <v>63</v>
      </c>
    </row>
    <row r="70" spans="1:9" ht="13.5" thickBot="1" x14ac:dyDescent="0.25">
      <c r="A70" s="29"/>
      <c r="B70" s="30"/>
      <c r="C70" s="31"/>
      <c r="D70" s="38">
        <v>2510</v>
      </c>
      <c r="E70" s="95">
        <v>5222</v>
      </c>
      <c r="F70" s="96" t="s">
        <v>15</v>
      </c>
      <c r="G70" s="52">
        <v>0</v>
      </c>
      <c r="H70" s="45">
        <v>63</v>
      </c>
      <c r="I70" s="35">
        <f t="shared" si="1"/>
        <v>63</v>
      </c>
    </row>
    <row r="71" spans="1:9" ht="22.5" x14ac:dyDescent="0.2">
      <c r="A71" s="21" t="s">
        <v>10</v>
      </c>
      <c r="B71" s="22" t="s">
        <v>125</v>
      </c>
      <c r="C71" s="23" t="s">
        <v>12</v>
      </c>
      <c r="D71" s="24" t="s">
        <v>13</v>
      </c>
      <c r="E71" s="43" t="s">
        <v>13</v>
      </c>
      <c r="F71" s="55" t="s">
        <v>150</v>
      </c>
      <c r="G71" s="51">
        <v>0</v>
      </c>
      <c r="H71" s="48">
        <f>H72</f>
        <v>70</v>
      </c>
      <c r="I71" s="47">
        <f t="shared" ref="I71:I72" si="2">G71+H71</f>
        <v>70</v>
      </c>
    </row>
    <row r="72" spans="1:9" ht="23.25" thickBot="1" x14ac:dyDescent="0.25">
      <c r="A72" s="29"/>
      <c r="B72" s="30"/>
      <c r="C72" s="31"/>
      <c r="D72" s="38">
        <v>2510</v>
      </c>
      <c r="E72" s="95">
        <v>5213</v>
      </c>
      <c r="F72" s="96" t="s">
        <v>18</v>
      </c>
      <c r="G72" s="52">
        <v>0</v>
      </c>
      <c r="H72" s="45">
        <v>70</v>
      </c>
      <c r="I72" s="35">
        <f t="shared" si="2"/>
        <v>70</v>
      </c>
    </row>
    <row r="73" spans="1:9" ht="22.5" x14ac:dyDescent="0.2">
      <c r="A73" s="21" t="s">
        <v>10</v>
      </c>
      <c r="B73" s="22" t="s">
        <v>126</v>
      </c>
      <c r="C73" s="23" t="s">
        <v>12</v>
      </c>
      <c r="D73" s="24" t="s">
        <v>13</v>
      </c>
      <c r="E73" s="43" t="s">
        <v>13</v>
      </c>
      <c r="F73" s="55" t="s">
        <v>152</v>
      </c>
      <c r="G73" s="51">
        <v>0</v>
      </c>
      <c r="H73" s="48">
        <f>H74</f>
        <v>70</v>
      </c>
      <c r="I73" s="47">
        <f t="shared" ref="I73:I76" si="3">G73+H73</f>
        <v>70</v>
      </c>
    </row>
    <row r="74" spans="1:9" ht="13.5" thickBot="1" x14ac:dyDescent="0.25">
      <c r="A74" s="29"/>
      <c r="B74" s="30"/>
      <c r="C74" s="31"/>
      <c r="D74" s="38">
        <v>2510</v>
      </c>
      <c r="E74" s="42"/>
      <c r="F74" s="96" t="s">
        <v>15</v>
      </c>
      <c r="G74" s="52">
        <v>0</v>
      </c>
      <c r="H74" s="45">
        <v>70</v>
      </c>
      <c r="I74" s="35">
        <f t="shared" si="3"/>
        <v>70</v>
      </c>
    </row>
    <row r="75" spans="1:9" x14ac:dyDescent="0.2">
      <c r="A75" s="21" t="s">
        <v>10</v>
      </c>
      <c r="B75" s="22" t="s">
        <v>151</v>
      </c>
      <c r="C75" s="23" t="s">
        <v>12</v>
      </c>
      <c r="D75" s="24" t="s">
        <v>13</v>
      </c>
      <c r="E75" s="43" t="s">
        <v>13</v>
      </c>
      <c r="F75" s="55" t="s">
        <v>153</v>
      </c>
      <c r="G75" s="51">
        <v>0</v>
      </c>
      <c r="H75" s="48">
        <f>H76</f>
        <v>68.400000000000006</v>
      </c>
      <c r="I75" s="47">
        <f t="shared" si="3"/>
        <v>68.400000000000006</v>
      </c>
    </row>
    <row r="76" spans="1:9" ht="23.25" thickBot="1" x14ac:dyDescent="0.25">
      <c r="A76" s="29"/>
      <c r="B76" s="102"/>
      <c r="C76" s="103"/>
      <c r="D76" s="38">
        <v>2510</v>
      </c>
      <c r="E76" s="42">
        <v>5213</v>
      </c>
      <c r="F76" s="56" t="s">
        <v>18</v>
      </c>
      <c r="G76" s="52">
        <v>0</v>
      </c>
      <c r="H76" s="45">
        <v>68.400000000000006</v>
      </c>
      <c r="I76" s="35">
        <f t="shared" si="3"/>
        <v>68.400000000000006</v>
      </c>
    </row>
  </sheetData>
  <mergeCells count="7">
    <mergeCell ref="B10:E10"/>
    <mergeCell ref="F1:I1"/>
    <mergeCell ref="A2:I2"/>
    <mergeCell ref="A4:I4"/>
    <mergeCell ref="A6:I6"/>
    <mergeCell ref="B8:C8"/>
    <mergeCell ref="B9:F9"/>
  </mergeCells>
  <printOptions horizontalCentered="1"/>
  <pageMargins left="0.78740157480314965" right="0.59055118110236227" top="0.59055118110236227" bottom="0.78740157480314965" header="0.51181102362204722" footer="0.51181102362204722"/>
  <pageSetup scale="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I18" sqref="I18"/>
    </sheetView>
  </sheetViews>
  <sheetFormatPr defaultRowHeight="15" x14ac:dyDescent="0.25"/>
  <cols>
    <col min="1" max="1" width="36.5703125" customWidth="1"/>
    <col min="2" max="2" width="7.28515625" customWidth="1"/>
    <col min="3" max="3" width="14" customWidth="1"/>
    <col min="4" max="4" width="10.7109375" customWidth="1"/>
    <col min="5" max="5" width="14" customWidth="1"/>
  </cols>
  <sheetData>
    <row r="1" spans="1:5" ht="15.75" thickBot="1" x14ac:dyDescent="0.3">
      <c r="A1" s="116" t="s">
        <v>19</v>
      </c>
      <c r="B1" s="116"/>
      <c r="C1" s="57"/>
      <c r="D1" s="57"/>
      <c r="E1" s="58" t="s">
        <v>20</v>
      </c>
    </row>
    <row r="2" spans="1:5" ht="24.75" thickBot="1" x14ac:dyDescent="0.3">
      <c r="A2" s="59" t="s">
        <v>21</v>
      </c>
      <c r="B2" s="60" t="s">
        <v>22</v>
      </c>
      <c r="C2" s="61" t="s">
        <v>23</v>
      </c>
      <c r="D2" s="61" t="s">
        <v>86</v>
      </c>
      <c r="E2" s="61" t="s">
        <v>24</v>
      </c>
    </row>
    <row r="3" spans="1:5" s="91" customFormat="1" ht="28.5" x14ac:dyDescent="0.25">
      <c r="A3" s="62" t="s">
        <v>25</v>
      </c>
      <c r="B3" s="63" t="s">
        <v>26</v>
      </c>
      <c r="C3" s="64">
        <f>C4+C5+C6</f>
        <v>3056353.2600000002</v>
      </c>
      <c r="D3" s="64">
        <f>D4+D5+D6</f>
        <v>0</v>
      </c>
      <c r="E3" s="65">
        <f t="shared" ref="E3:E24" si="0">C3+D3</f>
        <v>3056353.2600000002</v>
      </c>
    </row>
    <row r="4" spans="1:5" x14ac:dyDescent="0.25">
      <c r="A4" s="66" t="s">
        <v>27</v>
      </c>
      <c r="B4" s="67" t="s">
        <v>28</v>
      </c>
      <c r="C4" s="68">
        <v>2965527.42</v>
      </c>
      <c r="D4" s="69">
        <v>0</v>
      </c>
      <c r="E4" s="70">
        <f t="shared" si="0"/>
        <v>2965527.42</v>
      </c>
    </row>
    <row r="5" spans="1:5" s="92" customFormat="1" x14ac:dyDescent="0.25">
      <c r="A5" s="66" t="s">
        <v>29</v>
      </c>
      <c r="B5" s="67" t="s">
        <v>30</v>
      </c>
      <c r="C5" s="68">
        <v>90736.2</v>
      </c>
      <c r="D5" s="71">
        <v>0</v>
      </c>
      <c r="E5" s="70">
        <f t="shared" si="0"/>
        <v>90736.2</v>
      </c>
    </row>
    <row r="6" spans="1:5" s="92" customFormat="1" x14ac:dyDescent="0.25">
      <c r="A6" s="66" t="s">
        <v>31</v>
      </c>
      <c r="B6" s="67" t="s">
        <v>32</v>
      </c>
      <c r="C6" s="68">
        <v>89.64</v>
      </c>
      <c r="D6" s="68">
        <v>0</v>
      </c>
      <c r="E6" s="70">
        <f t="shared" si="0"/>
        <v>89.64</v>
      </c>
    </row>
    <row r="7" spans="1:5" s="92" customFormat="1" x14ac:dyDescent="0.25">
      <c r="A7" s="72" t="s">
        <v>33</v>
      </c>
      <c r="B7" s="67" t="s">
        <v>34</v>
      </c>
      <c r="C7" s="73">
        <f>C8+C14</f>
        <v>5408292.7500000009</v>
      </c>
      <c r="D7" s="73">
        <f>D8+D14</f>
        <v>0</v>
      </c>
      <c r="E7" s="74">
        <f t="shared" si="0"/>
        <v>5408292.7500000009</v>
      </c>
    </row>
    <row r="8" spans="1:5" s="92" customFormat="1" x14ac:dyDescent="0.25">
      <c r="A8" s="66" t="s">
        <v>35</v>
      </c>
      <c r="B8" s="67" t="s">
        <v>36</v>
      </c>
      <c r="C8" s="68">
        <f>C9+C10+C12+C13+C11</f>
        <v>5406279.2100000009</v>
      </c>
      <c r="D8" s="68">
        <f>D9+D10+D12+D13</f>
        <v>0</v>
      </c>
      <c r="E8" s="75">
        <f t="shared" si="0"/>
        <v>5406279.2100000009</v>
      </c>
    </row>
    <row r="9" spans="1:5" s="92" customFormat="1" x14ac:dyDescent="0.25">
      <c r="A9" s="66" t="s">
        <v>37</v>
      </c>
      <c r="B9" s="67" t="s">
        <v>38</v>
      </c>
      <c r="C9" s="68">
        <v>70970.2</v>
      </c>
      <c r="D9" s="68">
        <v>0</v>
      </c>
      <c r="E9" s="75">
        <f t="shared" si="0"/>
        <v>70970.2</v>
      </c>
    </row>
    <row r="10" spans="1:5" s="92" customFormat="1" ht="15" customHeight="1" x14ac:dyDescent="0.25">
      <c r="A10" s="66" t="s">
        <v>39</v>
      </c>
      <c r="B10" s="67" t="s">
        <v>36</v>
      </c>
      <c r="C10" s="68">
        <v>5308545.7</v>
      </c>
      <c r="D10" s="68">
        <v>0</v>
      </c>
      <c r="E10" s="75">
        <f t="shared" si="0"/>
        <v>5308545.7</v>
      </c>
    </row>
    <row r="11" spans="1:5" s="92" customFormat="1" x14ac:dyDescent="0.25">
      <c r="A11" s="66" t="s">
        <v>40</v>
      </c>
      <c r="B11" s="67">
        <v>4123</v>
      </c>
      <c r="C11" s="68">
        <v>0</v>
      </c>
      <c r="D11" s="68">
        <v>0</v>
      </c>
      <c r="E11" s="75">
        <f>SUM(C11:D11)</f>
        <v>0</v>
      </c>
    </row>
    <row r="12" spans="1:5" s="92" customFormat="1" x14ac:dyDescent="0.25">
      <c r="A12" s="66" t="s">
        <v>41</v>
      </c>
      <c r="B12" s="67" t="s">
        <v>42</v>
      </c>
      <c r="C12" s="68">
        <v>410.19</v>
      </c>
      <c r="D12" s="68">
        <v>0</v>
      </c>
      <c r="E12" s="75">
        <f>SUM(C12:D12)</f>
        <v>410.19</v>
      </c>
    </row>
    <row r="13" spans="1:5" s="92" customFormat="1" x14ac:dyDescent="0.25">
      <c r="A13" s="66" t="s">
        <v>43</v>
      </c>
      <c r="B13" s="67">
        <v>4121</v>
      </c>
      <c r="C13" s="68">
        <v>26353.119999999999</v>
      </c>
      <c r="D13" s="68">
        <v>0</v>
      </c>
      <c r="E13" s="75">
        <f>SUM(C13:D13)</f>
        <v>26353.119999999999</v>
      </c>
    </row>
    <row r="14" spans="1:5" s="92" customFormat="1" x14ac:dyDescent="0.25">
      <c r="A14" s="66" t="s">
        <v>44</v>
      </c>
      <c r="B14" s="67" t="s">
        <v>45</v>
      </c>
      <c r="C14" s="68">
        <f>C15+C16+C17+C18</f>
        <v>2013.54</v>
      </c>
      <c r="D14" s="68">
        <f>D15+D17+D18</f>
        <v>0</v>
      </c>
      <c r="E14" s="75">
        <f t="shared" si="0"/>
        <v>2013.54</v>
      </c>
    </row>
    <row r="15" spans="1:5" s="92" customFormat="1" x14ac:dyDescent="0.25">
      <c r="A15" s="66" t="s">
        <v>46</v>
      </c>
      <c r="B15" s="67" t="s">
        <v>47</v>
      </c>
      <c r="C15" s="68">
        <v>111.87</v>
      </c>
      <c r="D15" s="68">
        <v>0</v>
      </c>
      <c r="E15" s="75">
        <f t="shared" si="0"/>
        <v>111.87</v>
      </c>
    </row>
    <row r="16" spans="1:5" x14ac:dyDescent="0.25">
      <c r="A16" s="66" t="s">
        <v>48</v>
      </c>
      <c r="B16" s="67">
        <v>4223</v>
      </c>
      <c r="C16" s="68">
        <v>0</v>
      </c>
      <c r="D16" s="68">
        <v>0</v>
      </c>
      <c r="E16" s="75">
        <f>SUM(C16:D16)</f>
        <v>0</v>
      </c>
    </row>
    <row r="17" spans="1:5" s="92" customFormat="1" x14ac:dyDescent="0.25">
      <c r="A17" s="66" t="s">
        <v>49</v>
      </c>
      <c r="B17" s="67" t="s">
        <v>50</v>
      </c>
      <c r="C17" s="68">
        <v>1901.67</v>
      </c>
      <c r="D17" s="68">
        <v>0</v>
      </c>
      <c r="E17" s="75">
        <f>SUM(C17:D17)</f>
        <v>1901.67</v>
      </c>
    </row>
    <row r="18" spans="1:5" s="92" customFormat="1" x14ac:dyDescent="0.25">
      <c r="A18" s="66" t="s">
        <v>51</v>
      </c>
      <c r="B18" s="67">
        <v>4221</v>
      </c>
      <c r="C18" s="68">
        <v>0</v>
      </c>
      <c r="D18" s="68">
        <v>0</v>
      </c>
      <c r="E18" s="75">
        <f>SUM(C18:D18)</f>
        <v>0</v>
      </c>
    </row>
    <row r="19" spans="1:5" s="92" customFormat="1" ht="19.5" customHeight="1" x14ac:dyDescent="0.25">
      <c r="A19" s="72" t="s">
        <v>52</v>
      </c>
      <c r="B19" s="76" t="s">
        <v>53</v>
      </c>
      <c r="C19" s="73">
        <f>C3+C7</f>
        <v>8464646.0100000016</v>
      </c>
      <c r="D19" s="73">
        <f>D3+D7</f>
        <v>0</v>
      </c>
      <c r="E19" s="74">
        <f t="shared" si="0"/>
        <v>8464646.0100000016</v>
      </c>
    </row>
    <row r="20" spans="1:5" s="92" customFormat="1" x14ac:dyDescent="0.25">
      <c r="A20" s="72" t="s">
        <v>54</v>
      </c>
      <c r="B20" s="76" t="s">
        <v>55</v>
      </c>
      <c r="C20" s="73">
        <f>SUM(C21:C23)</f>
        <v>2001508.7400000002</v>
      </c>
      <c r="D20" s="73">
        <f>SUM(D21:D23)</f>
        <v>0</v>
      </c>
      <c r="E20" s="74">
        <f t="shared" si="0"/>
        <v>2001508.7400000002</v>
      </c>
    </row>
    <row r="21" spans="1:5" s="92" customFormat="1" x14ac:dyDescent="0.25">
      <c r="A21" s="66" t="s">
        <v>56</v>
      </c>
      <c r="B21" s="67" t="s">
        <v>57</v>
      </c>
      <c r="C21" s="68">
        <v>111779.24</v>
      </c>
      <c r="D21" s="68">
        <v>0</v>
      </c>
      <c r="E21" s="75">
        <f t="shared" si="0"/>
        <v>111779.24</v>
      </c>
    </row>
    <row r="22" spans="1:5" x14ac:dyDescent="0.25">
      <c r="A22" s="66" t="s">
        <v>58</v>
      </c>
      <c r="B22" s="67">
        <v>8115</v>
      </c>
      <c r="C22" s="68">
        <v>1986604.5</v>
      </c>
      <c r="D22" s="68">
        <v>0</v>
      </c>
      <c r="E22" s="75">
        <f>SUM(C22:D22)</f>
        <v>1986604.5</v>
      </c>
    </row>
    <row r="23" spans="1:5" s="92" customFormat="1" ht="15.75" thickBot="1" x14ac:dyDescent="0.3">
      <c r="A23" s="77" t="s">
        <v>59</v>
      </c>
      <c r="B23" s="78">
        <v>-8124</v>
      </c>
      <c r="C23" s="79">
        <v>-96875</v>
      </c>
      <c r="D23" s="79">
        <v>0</v>
      </c>
      <c r="E23" s="80">
        <f>C23+D23</f>
        <v>-96875</v>
      </c>
    </row>
    <row r="24" spans="1:5" s="92" customFormat="1" ht="15.75" thickBot="1" x14ac:dyDescent="0.3">
      <c r="A24" s="81" t="s">
        <v>60</v>
      </c>
      <c r="B24" s="82"/>
      <c r="C24" s="83">
        <f>C3+C7+C20</f>
        <v>10466154.750000002</v>
      </c>
      <c r="D24" s="83">
        <f>D19+D20</f>
        <v>0</v>
      </c>
      <c r="E24" s="84">
        <f t="shared" si="0"/>
        <v>10466154.750000002</v>
      </c>
    </row>
    <row r="25" spans="1:5" s="92" customFormat="1" ht="15.75" thickBot="1" x14ac:dyDescent="0.3">
      <c r="A25" s="116" t="s">
        <v>61</v>
      </c>
      <c r="B25" s="116"/>
      <c r="C25" s="117"/>
      <c r="D25" s="117"/>
      <c r="E25" s="118" t="s">
        <v>20</v>
      </c>
    </row>
    <row r="26" spans="1:5" s="92" customFormat="1" ht="24.75" thickBot="1" x14ac:dyDescent="0.3">
      <c r="A26" s="59" t="s">
        <v>62</v>
      </c>
      <c r="B26" s="60" t="s">
        <v>6</v>
      </c>
      <c r="C26" s="61" t="s">
        <v>63</v>
      </c>
      <c r="D26" s="61" t="s">
        <v>86</v>
      </c>
      <c r="E26" s="61" t="s">
        <v>64</v>
      </c>
    </row>
    <row r="27" spans="1:5" s="92" customFormat="1" x14ac:dyDescent="0.25">
      <c r="A27" s="85" t="s">
        <v>65</v>
      </c>
      <c r="B27" s="86" t="s">
        <v>66</v>
      </c>
      <c r="C27" s="71">
        <v>31838.7</v>
      </c>
      <c r="D27" s="71">
        <v>0</v>
      </c>
      <c r="E27" s="87">
        <f>C27+D27</f>
        <v>31838.7</v>
      </c>
    </row>
    <row r="28" spans="1:5" s="92" customFormat="1" x14ac:dyDescent="0.25">
      <c r="A28" s="88" t="s">
        <v>67</v>
      </c>
      <c r="B28" s="67" t="s">
        <v>66</v>
      </c>
      <c r="C28" s="68">
        <v>294261.07</v>
      </c>
      <c r="D28" s="71">
        <v>0</v>
      </c>
      <c r="E28" s="87">
        <f t="shared" ref="E28:E43" si="1">C28+D28</f>
        <v>294261.07</v>
      </c>
    </row>
    <row r="29" spans="1:5" s="92" customFormat="1" x14ac:dyDescent="0.25">
      <c r="A29" s="88" t="s">
        <v>68</v>
      </c>
      <c r="B29" s="67" t="s">
        <v>69</v>
      </c>
      <c r="C29" s="68">
        <v>196888.78</v>
      </c>
      <c r="D29" s="71">
        <v>0</v>
      </c>
      <c r="E29" s="87">
        <f>SUM(C29:D29)</f>
        <v>196888.78</v>
      </c>
    </row>
    <row r="30" spans="1:5" s="92" customFormat="1" x14ac:dyDescent="0.25">
      <c r="A30" s="88" t="s">
        <v>70</v>
      </c>
      <c r="B30" s="67" t="s">
        <v>66</v>
      </c>
      <c r="C30" s="68">
        <v>1045426.65</v>
      </c>
      <c r="D30" s="71">
        <v>0</v>
      </c>
      <c r="E30" s="87">
        <f t="shared" si="1"/>
        <v>1045426.65</v>
      </c>
    </row>
    <row r="31" spans="1:5" s="92" customFormat="1" x14ac:dyDescent="0.25">
      <c r="A31" s="88" t="s">
        <v>71</v>
      </c>
      <c r="B31" s="67" t="s">
        <v>66</v>
      </c>
      <c r="C31" s="68">
        <v>854253.54</v>
      </c>
      <c r="D31" s="71">
        <v>0</v>
      </c>
      <c r="E31" s="87">
        <f t="shared" si="1"/>
        <v>854253.54</v>
      </c>
    </row>
    <row r="32" spans="1:5" s="92" customFormat="1" x14ac:dyDescent="0.25">
      <c r="A32" s="88" t="s">
        <v>72</v>
      </c>
      <c r="B32" s="67" t="s">
        <v>66</v>
      </c>
      <c r="C32" s="68">
        <v>4696172.6100000003</v>
      </c>
      <c r="D32" s="71">
        <v>0</v>
      </c>
      <c r="E32" s="87">
        <f>C32+D32</f>
        <v>4696172.6100000003</v>
      </c>
    </row>
    <row r="33" spans="1:5" s="92" customFormat="1" x14ac:dyDescent="0.25">
      <c r="A33" s="88" t="s">
        <v>73</v>
      </c>
      <c r="B33" s="67" t="s">
        <v>69</v>
      </c>
      <c r="C33" s="68">
        <v>834354.74000000022</v>
      </c>
      <c r="D33" s="71">
        <v>0</v>
      </c>
      <c r="E33" s="87">
        <f t="shared" si="1"/>
        <v>834354.74000000022</v>
      </c>
    </row>
    <row r="34" spans="1:5" s="92" customFormat="1" x14ac:dyDescent="0.25">
      <c r="A34" s="88" t="s">
        <v>74</v>
      </c>
      <c r="B34" s="67" t="s">
        <v>66</v>
      </c>
      <c r="C34" s="68">
        <v>163969</v>
      </c>
      <c r="D34" s="71">
        <v>0</v>
      </c>
      <c r="E34" s="87">
        <f t="shared" si="1"/>
        <v>163969</v>
      </c>
    </row>
    <row r="35" spans="1:5" s="92" customFormat="1" x14ac:dyDescent="0.25">
      <c r="A35" s="88" t="s">
        <v>75</v>
      </c>
      <c r="B35" s="67" t="s">
        <v>69</v>
      </c>
      <c r="C35" s="68">
        <v>807605.38</v>
      </c>
      <c r="D35" s="71">
        <v>0</v>
      </c>
      <c r="E35" s="87">
        <f t="shared" si="1"/>
        <v>807605.38</v>
      </c>
    </row>
    <row r="36" spans="1:5" s="92" customFormat="1" x14ac:dyDescent="0.25">
      <c r="A36" s="88" t="s">
        <v>76</v>
      </c>
      <c r="B36" s="67" t="s">
        <v>77</v>
      </c>
      <c r="C36" s="68">
        <v>0</v>
      </c>
      <c r="D36" s="71">
        <v>0</v>
      </c>
      <c r="E36" s="87">
        <f t="shared" si="1"/>
        <v>0</v>
      </c>
    </row>
    <row r="37" spans="1:5" x14ac:dyDescent="0.25">
      <c r="A37" s="88" t="s">
        <v>78</v>
      </c>
      <c r="B37" s="67" t="s">
        <v>69</v>
      </c>
      <c r="C37" s="68">
        <v>1241789.2200000002</v>
      </c>
      <c r="D37" s="71">
        <v>0</v>
      </c>
      <c r="E37" s="87">
        <f t="shared" si="1"/>
        <v>1241789.2200000002</v>
      </c>
    </row>
    <row r="38" spans="1:5" s="92" customFormat="1" x14ac:dyDescent="0.25">
      <c r="A38" s="88" t="s">
        <v>79</v>
      </c>
      <c r="B38" s="67" t="s">
        <v>69</v>
      </c>
      <c r="C38" s="68">
        <v>15500</v>
      </c>
      <c r="D38" s="71">
        <v>0</v>
      </c>
      <c r="E38" s="87">
        <f t="shared" si="1"/>
        <v>15500</v>
      </c>
    </row>
    <row r="39" spans="1:5" s="92" customFormat="1" x14ac:dyDescent="0.25">
      <c r="A39" s="88" t="s">
        <v>80</v>
      </c>
      <c r="B39" s="67" t="s">
        <v>66</v>
      </c>
      <c r="C39" s="68">
        <v>11008.82</v>
      </c>
      <c r="D39" s="71">
        <v>0</v>
      </c>
      <c r="E39" s="87">
        <f t="shared" si="1"/>
        <v>11008.82</v>
      </c>
    </row>
    <row r="40" spans="1:5" s="92" customFormat="1" x14ac:dyDescent="0.25">
      <c r="A40" s="88" t="s">
        <v>81</v>
      </c>
      <c r="B40" s="67" t="s">
        <v>69</v>
      </c>
      <c r="C40" s="68">
        <v>166413.18</v>
      </c>
      <c r="D40" s="71">
        <v>0</v>
      </c>
      <c r="E40" s="87">
        <f>C40+D40</f>
        <v>166413.18</v>
      </c>
    </row>
    <row r="41" spans="1:5" s="92" customFormat="1" x14ac:dyDescent="0.25">
      <c r="A41" s="88" t="s">
        <v>82</v>
      </c>
      <c r="B41" s="67" t="s">
        <v>69</v>
      </c>
      <c r="C41" s="68">
        <v>15293.36</v>
      </c>
      <c r="D41" s="71">
        <v>0</v>
      </c>
      <c r="E41" s="87">
        <f t="shared" si="1"/>
        <v>15293.36</v>
      </c>
    </row>
    <row r="42" spans="1:5" s="92" customFormat="1" x14ac:dyDescent="0.25">
      <c r="A42" s="88" t="s">
        <v>83</v>
      </c>
      <c r="B42" s="67" t="s">
        <v>69</v>
      </c>
      <c r="C42" s="68">
        <v>86065.55</v>
      </c>
      <c r="D42" s="71">
        <v>0</v>
      </c>
      <c r="E42" s="87">
        <f t="shared" si="1"/>
        <v>86065.55</v>
      </c>
    </row>
    <row r="43" spans="1:5" s="92" customFormat="1" ht="15.75" thickBot="1" x14ac:dyDescent="0.3">
      <c r="A43" s="88" t="s">
        <v>84</v>
      </c>
      <c r="B43" s="67" t="s">
        <v>69</v>
      </c>
      <c r="C43" s="68">
        <v>5314.15</v>
      </c>
      <c r="D43" s="71">
        <v>0</v>
      </c>
      <c r="E43" s="87">
        <f t="shared" si="1"/>
        <v>5314.15</v>
      </c>
    </row>
    <row r="44" spans="1:5" s="92" customFormat="1" ht="15.75" thickBot="1" x14ac:dyDescent="0.3">
      <c r="A44" s="89" t="s">
        <v>85</v>
      </c>
      <c r="B44" s="82"/>
      <c r="C44" s="83">
        <f>C27+C28+C30+C31+C32+C33+C34+C35+C36+C37+C38+C39+C40+C41+C42+C43+C29</f>
        <v>10466154.750000002</v>
      </c>
      <c r="D44" s="83">
        <f>SUM(D27:D43)</f>
        <v>0</v>
      </c>
      <c r="E44" s="84">
        <f>SUM(E27:E43)</f>
        <v>10466154.750000002</v>
      </c>
    </row>
    <row r="45" spans="1:5" x14ac:dyDescent="0.25">
      <c r="C45" s="90"/>
      <c r="E45" s="90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ZR_RO_201_18</vt:lpstr>
      <vt:lpstr>Vliv_na_bilanci</vt:lpstr>
      <vt:lpstr>ZR_RO_201_18!Názvy_tisku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Benesova Eva</cp:lastModifiedBy>
  <cp:lastPrinted>2018-03-27T07:55:19Z</cp:lastPrinted>
  <dcterms:created xsi:type="dcterms:W3CDTF">2018-02-23T08:45:58Z</dcterms:created>
  <dcterms:modified xsi:type="dcterms:W3CDTF">2018-05-25T07:20:56Z</dcterms:modified>
</cp:coreProperties>
</file>