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 activeTab="1"/>
  </bookViews>
  <sheets>
    <sheet name="ZR-RO_213_18" sheetId="1" r:id="rId1"/>
    <sheet name="PaV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44" i="2" s="1"/>
  <c r="E23" i="2"/>
  <c r="E22" i="2"/>
  <c r="E21" i="2"/>
  <c r="D20" i="2"/>
  <c r="E20" i="2" s="1"/>
  <c r="C20" i="2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D7" i="2" s="1"/>
  <c r="C8" i="2"/>
  <c r="E8" i="2" s="1"/>
  <c r="E6" i="2"/>
  <c r="E5" i="2"/>
  <c r="E4" i="2"/>
  <c r="D3" i="2"/>
  <c r="C3" i="2"/>
  <c r="E3" i="2" s="1"/>
  <c r="D19" i="2" l="1"/>
  <c r="D24" i="2" s="1"/>
  <c r="C7" i="2"/>
  <c r="E7" i="2" s="1"/>
  <c r="J132" i="1"/>
  <c r="I131" i="1"/>
  <c r="J131" i="1" s="1"/>
  <c r="G131" i="1"/>
  <c r="J130" i="1"/>
  <c r="I129" i="1"/>
  <c r="J129" i="1" s="1"/>
  <c r="H129" i="1"/>
  <c r="G129" i="1"/>
  <c r="J128" i="1"/>
  <c r="I127" i="1"/>
  <c r="J127" i="1" s="1"/>
  <c r="H127" i="1"/>
  <c r="G127" i="1"/>
  <c r="J126" i="1"/>
  <c r="J125" i="1"/>
  <c r="I125" i="1"/>
  <c r="H125" i="1"/>
  <c r="G125" i="1"/>
  <c r="J124" i="1"/>
  <c r="I123" i="1"/>
  <c r="J123" i="1" s="1"/>
  <c r="H123" i="1"/>
  <c r="G123" i="1"/>
  <c r="J122" i="1"/>
  <c r="I121" i="1"/>
  <c r="J121" i="1" s="1"/>
  <c r="H121" i="1"/>
  <c r="G121" i="1"/>
  <c r="J120" i="1"/>
  <c r="I119" i="1"/>
  <c r="J119" i="1" s="1"/>
  <c r="H119" i="1"/>
  <c r="G119" i="1"/>
  <c r="J118" i="1"/>
  <c r="J117" i="1"/>
  <c r="I117" i="1"/>
  <c r="H117" i="1"/>
  <c r="G117" i="1"/>
  <c r="J116" i="1"/>
  <c r="I115" i="1"/>
  <c r="J115" i="1" s="1"/>
  <c r="H115" i="1"/>
  <c r="G115" i="1"/>
  <c r="J114" i="1"/>
  <c r="I113" i="1"/>
  <c r="H113" i="1"/>
  <c r="J113" i="1" s="1"/>
  <c r="G113" i="1"/>
  <c r="J112" i="1"/>
  <c r="I111" i="1"/>
  <c r="H111" i="1"/>
  <c r="G111" i="1"/>
  <c r="J110" i="1"/>
  <c r="J109" i="1"/>
  <c r="I109" i="1"/>
  <c r="H109" i="1"/>
  <c r="G109" i="1"/>
  <c r="J108" i="1"/>
  <c r="I107" i="1"/>
  <c r="J107" i="1" s="1"/>
  <c r="H107" i="1"/>
  <c r="G107" i="1"/>
  <c r="J106" i="1"/>
  <c r="J105" i="1"/>
  <c r="I104" i="1"/>
  <c r="H104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I18" i="1"/>
  <c r="H18" i="1"/>
  <c r="J17" i="1"/>
  <c r="J16" i="1"/>
  <c r="J15" i="1"/>
  <c r="J14" i="1"/>
  <c r="J13" i="1"/>
  <c r="J12" i="1"/>
  <c r="J11" i="1"/>
  <c r="J10" i="1"/>
  <c r="H9" i="1"/>
  <c r="J9" i="1" s="1"/>
  <c r="I8" i="1"/>
  <c r="G8" i="1"/>
  <c r="G7" i="1" s="1"/>
  <c r="C24" i="2" l="1"/>
  <c r="E24" i="2" s="1"/>
  <c r="C19" i="2"/>
  <c r="E19" i="2" s="1"/>
  <c r="J18" i="1"/>
  <c r="J104" i="1"/>
  <c r="I7" i="1"/>
  <c r="H8" i="1"/>
  <c r="H7" i="1" s="1"/>
  <c r="J111" i="1"/>
  <c r="J7" i="1" l="1"/>
  <c r="J8" i="1"/>
</calcChain>
</file>

<file path=xl/sharedStrings.xml><?xml version="1.0" encoding="utf-8"?>
<sst xmlns="http://schemas.openxmlformats.org/spreadsheetml/2006/main" count="495" uniqueCount="331">
  <si>
    <t>kapitola 917 01 - transfery</t>
  </si>
  <si>
    <t>v tis. Kč</t>
  </si>
  <si>
    <t xml:space="preserve">uk. </t>
  </si>
  <si>
    <t xml:space="preserve">č. a. </t>
  </si>
  <si>
    <t>§</t>
  </si>
  <si>
    <t xml:space="preserve">pol. </t>
  </si>
  <si>
    <t>917 01 - T R A N S F E R Y</t>
  </si>
  <si>
    <t>SR 
2018</t>
  </si>
  <si>
    <t>UR I
2018</t>
  </si>
  <si>
    <t>UR II
2018</t>
  </si>
  <si>
    <t>SU</t>
  </si>
  <si>
    <t>x</t>
  </si>
  <si>
    <t>Výdajový limit resortu v kapitole</t>
  </si>
  <si>
    <t>DU</t>
  </si>
  <si>
    <t>0170001</t>
  </si>
  <si>
    <t>0000</t>
  </si>
  <si>
    <t xml:space="preserve">Peněžité dary a neinvestiční transfery </t>
  </si>
  <si>
    <t>peněžité dary obyvatelstvu</t>
  </si>
  <si>
    <t>0180380</t>
  </si>
  <si>
    <t xml:space="preserve">Sprengerová Erika 
finanční dar matce 1. děvčete </t>
  </si>
  <si>
    <t>0180381</t>
  </si>
  <si>
    <t xml:space="preserve">Václavíková Lenka 
finanční dar matce 1. chlapce </t>
  </si>
  <si>
    <t>0170016</t>
  </si>
  <si>
    <t>Konfederace politických vězňů
příspěvek na činnost liberecké pobočky č. 31</t>
  </si>
  <si>
    <t>0170017</t>
  </si>
  <si>
    <t>Letci Liberec z.s. plk. Františka Truhláře
příspěvek na činnost spolku</t>
  </si>
  <si>
    <t>0180382</t>
  </si>
  <si>
    <t>Asociace Entente Florale CZ - Souznění, z.s.
finanční dar_nákup výrobku "Brašna pro Srdce"</t>
  </si>
  <si>
    <t>0180468</t>
  </si>
  <si>
    <t>Nemocnice s poliklinikou Česká Lípa, a.s.
výtěžek z plesu</t>
  </si>
  <si>
    <t>0180469</t>
  </si>
  <si>
    <t>Amelie, z.s.
výtěžek z plesu</t>
  </si>
  <si>
    <t>0180470</t>
  </si>
  <si>
    <t>Nadační fond Ozvěna
výtěžek z plesu</t>
  </si>
  <si>
    <t>ostatní neinvestiční transfery obyvatelstvu - záštity s finanční podporou</t>
  </si>
  <si>
    <t>0180383</t>
  </si>
  <si>
    <t>Kruh Přátel DPS Vrabčáci 
Jablonecký hudební festival 2018</t>
  </si>
  <si>
    <t>0180384</t>
  </si>
  <si>
    <t xml:space="preserve">Český kynologický svaz 
O pohár Kristýny </t>
  </si>
  <si>
    <t>0180386</t>
  </si>
  <si>
    <t>2415</t>
  </si>
  <si>
    <t>MŠ Korálek PO 
Mateřinka 2018</t>
  </si>
  <si>
    <t>0180387</t>
  </si>
  <si>
    <t xml:space="preserve">Nezávislý odborový svaz PČR 
společenský večer </t>
  </si>
  <si>
    <t>0180388</t>
  </si>
  <si>
    <t>5006</t>
  </si>
  <si>
    <t xml:space="preserve">Rokytnice nad Jizerou
Setkání Rokytnic </t>
  </si>
  <si>
    <t>0180389</t>
  </si>
  <si>
    <t>5707</t>
  </si>
  <si>
    <t>Turnovské památky a cestovní ruch, p.o.
Český ráj dětem</t>
  </si>
  <si>
    <t>0180390</t>
  </si>
  <si>
    <t xml:space="preserve">Český svaz bojovníků za svobodu
memoriál genmjr. Antonína Sochora </t>
  </si>
  <si>
    <t>0180391</t>
  </si>
  <si>
    <t>Regionální organizace zdravotně postižených Sever Liberec
Mezinárodní setkávání žen</t>
  </si>
  <si>
    <t>0180392</t>
  </si>
  <si>
    <t>Severočeský Metropol 
Osobnost roku LK 2017</t>
  </si>
  <si>
    <t>0180393</t>
  </si>
  <si>
    <t xml:space="preserve">Oblastní spolek ČČK
Dobývání ztraceného záchrannáře </t>
  </si>
  <si>
    <t>0180394</t>
  </si>
  <si>
    <t>Automoto klub Vyskeř 
Traktoriáda Vyskeř 2018</t>
  </si>
  <si>
    <t>0180395</t>
  </si>
  <si>
    <t xml:space="preserve">Nadační fond Gaudeamus 
XXVII. Ročník dějepisné soutěže </t>
  </si>
  <si>
    <t>0180396</t>
  </si>
  <si>
    <t>Sdružení tělesně postižených Česká Lípa, o.p.s.
14. ročník dne dětí</t>
  </si>
  <si>
    <t>0180397</t>
  </si>
  <si>
    <t xml:space="preserve">Sdružení tělesně postižených Česká Lípa, o.p.s.
17. krajské sportovní hry </t>
  </si>
  <si>
    <t>0180398</t>
  </si>
  <si>
    <t xml:space="preserve">Městské divadlo Jablonec o.p.s.
Hvězdy nad Ještědem </t>
  </si>
  <si>
    <t>0180399</t>
  </si>
  <si>
    <t>Ochrana klokočských skal z.s.
konference Památkové péče v OS Trosky 2018</t>
  </si>
  <si>
    <t>0180400</t>
  </si>
  <si>
    <t xml:space="preserve">SK Zásada 
MČR - závody psích spřežení </t>
  </si>
  <si>
    <t>0180401</t>
  </si>
  <si>
    <t xml:space="preserve">Kateřina Vojáčková 
charitativní ples </t>
  </si>
  <si>
    <t>0180402</t>
  </si>
  <si>
    <t>Rytmus Liberec o.p.s.
Stejná šance Zaměstnavatel 2018</t>
  </si>
  <si>
    <t>0180403</t>
  </si>
  <si>
    <t xml:space="preserve">Autoklub Liberec v AČR
125 let prvního automobilu v ČR </t>
  </si>
  <si>
    <t>0180404</t>
  </si>
  <si>
    <t>Eva Procházková
Pojeďte s námi na INTEGRU 2018 do Rakouska</t>
  </si>
  <si>
    <t>0180405</t>
  </si>
  <si>
    <t>Sdružení válečných veteránů ČR
Memoriál ppor. Petra Šimonky – XI. Ročník</t>
  </si>
  <si>
    <t>0180406</t>
  </si>
  <si>
    <t>Římskokatolická farnost Jezvé
Michna: Loutna česká</t>
  </si>
  <si>
    <t>0180407</t>
  </si>
  <si>
    <t>Dluhová poradna Petra Ryšavá
Řešení zadluženosti obyvatel Libereckého kraje v rámci finanční gramotnosti</t>
  </si>
  <si>
    <t>0180408</t>
  </si>
  <si>
    <t>Dětský pěvecký sbor "Skřivánek"
KYTIČKA PÍSNÍČEK</t>
  </si>
  <si>
    <t>0180409</t>
  </si>
  <si>
    <t>Nadace Euronisa
22. benefiční aukce umění</t>
  </si>
  <si>
    <t>0180410</t>
  </si>
  <si>
    <t>Sdružení obrany spotřebitelů Moravy a Slezka, z.s.
Poradenství, osvěta a vzdělávání v oblasti spotřebitelského práva v Libereckém kraji v roce 2018</t>
  </si>
  <si>
    <t>0180411</t>
  </si>
  <si>
    <t>2505</t>
  </si>
  <si>
    <t>KOMUNITNÍ STŘEDISKO Kontakt Liberec
Podpora konference k rozvoji dobrovolnictví „Dobrovolnictví, mezigenerační a komunitní vztahy“</t>
  </si>
  <si>
    <t>0180412</t>
  </si>
  <si>
    <t>G1 Partners, s.r.o.
Profilová výstava akad. mal. Zdeňka Lhotského</t>
  </si>
  <si>
    <t>0180413</t>
  </si>
  <si>
    <t>Ing. Michal Scheidl
Minkovický silák 2018</t>
  </si>
  <si>
    <t>0180414</t>
  </si>
  <si>
    <t>SDH Minkovice
Oslavy výročí 250 let od založení osady Minkovice</t>
  </si>
  <si>
    <t>0180415</t>
  </si>
  <si>
    <t>Maloskalská galerie-ARVA PATRIA spol.,s.r.o.
Maloskalské kulturní léto 2018</t>
  </si>
  <si>
    <t>0180416</t>
  </si>
  <si>
    <t>PEAR AG s.r.o.
Křižanské léto 2018</t>
  </si>
  <si>
    <t>0180417</t>
  </si>
  <si>
    <t>Biskupství litoměřické
Noc kostelů 2018 – výroba propagačních materiálů</t>
  </si>
  <si>
    <t>0180418</t>
  </si>
  <si>
    <t>Daniel Morávek
Li(lle)berec</t>
  </si>
  <si>
    <t>0180419</t>
  </si>
  <si>
    <t>MAJÁK o.p.s.
IV. Krajská konference primární prevence</t>
  </si>
  <si>
    <t>0180420</t>
  </si>
  <si>
    <t>Spolek Juchů
Dětský festival Juchů</t>
  </si>
  <si>
    <t>0180421</t>
  </si>
  <si>
    <t>Eurocentrum Jablonec nad Nisou s.r.o.
Jablonecké kulturní léto 2018</t>
  </si>
  <si>
    <t>0180422</t>
  </si>
  <si>
    <t>3005</t>
  </si>
  <si>
    <t>Město Tanvald
62. ročník hudebního festivalu Tanvaldské hudební jaro 2018</t>
  </si>
  <si>
    <t>0180425</t>
  </si>
  <si>
    <t>Eurocentrum Jablonec nad Nisou s.r.o.
Jablonecký Kinofest 2018</t>
  </si>
  <si>
    <t>0180426</t>
  </si>
  <si>
    <t>Jezdecká Společnost Vysoká z.s.
Country Festival Vysoká 2018</t>
  </si>
  <si>
    <t>0180427</t>
  </si>
  <si>
    <t>Pěvecký sbor Babíny di Doksy z.s.
Koncert k 15.výročí založení pěveckého sboru Babíny di Doksy</t>
  </si>
  <si>
    <t>0180428</t>
  </si>
  <si>
    <t>MgA. Romana Veselá
Zastoupení autorů z Libereckého kraje na výstavě Gravour on Tour v Galerii U Prstenu</t>
  </si>
  <si>
    <t>0180429</t>
  </si>
  <si>
    <t>Sdružení pro Krompach z.s.
11. Cyrilometodějské slavnosti v Krompachu</t>
  </si>
  <si>
    <t>0180430</t>
  </si>
  <si>
    <t>Elset s.r.o.
Liberecký pivní festival</t>
  </si>
  <si>
    <t>0180431</t>
  </si>
  <si>
    <t>Kalendář Liberecka spol. s.r.o.
S rodinou do Vesce</t>
  </si>
  <si>
    <t>0180432</t>
  </si>
  <si>
    <t>Jan Pipiš
Podpora reprezentační činnosti FIREFIGHTER COMBAT CHALLENGE - sezóna 2018</t>
  </si>
  <si>
    <t>0180433</t>
  </si>
  <si>
    <t>Morpheus Art, s.r.o.
Hudební setkání 7 - Liberecký kraj</t>
  </si>
  <si>
    <t>0180434</t>
  </si>
  <si>
    <t>Technická univerzita Liberec
World peace Choral Festival</t>
  </si>
  <si>
    <t>0180435</t>
  </si>
  <si>
    <t>Starý kravín o.s.
Dřevo-socho-kování</t>
  </si>
  <si>
    <t>0180436</t>
  </si>
  <si>
    <t>2421</t>
  </si>
  <si>
    <t>Mateřská škola "Beruška", Liberec, Na Pískovně 761/3, příspěvková organizace
IX. Ročník Kytička písniček</t>
  </si>
  <si>
    <t>0180437</t>
  </si>
  <si>
    <t>Náboženská obec Církve československé husitské v Semilech II - Podmoklice
"Budeme stavět!Osmdesát let sboru Dr. Karla Farského v Semilech"</t>
  </si>
  <si>
    <t>0180438</t>
  </si>
  <si>
    <t>Tělovýchovná jednota Sokol Alšovice
Oslava výročí 100 let od vzniku samostatného československého státu</t>
  </si>
  <si>
    <t>0180439</t>
  </si>
  <si>
    <t>PARLIAMO Consulting s.r.o.
StartUpy - příležitosti, rizika a financování</t>
  </si>
  <si>
    <t>0180440</t>
  </si>
  <si>
    <t>5702</t>
  </si>
  <si>
    <t>Středisko volného času Žlutá ponorka Turnov, příspěvková organizace
Dětský den s Ponorkou 2018</t>
  </si>
  <si>
    <t>0180441</t>
  </si>
  <si>
    <t>"AB Studio" z.s.
35. Letní jazzová dílny Karla Velebného</t>
  </si>
  <si>
    <t>0180442</t>
  </si>
  <si>
    <t>Pomáháme s fotbalem, nadační fond
Pomáháme fotbalem</t>
  </si>
  <si>
    <t>0180385</t>
  </si>
  <si>
    <t>3033</t>
  </si>
  <si>
    <t>Městys Zásada
Podpora vzájemné spolupráce česko-francouzkých partnerských obcí</t>
  </si>
  <si>
    <t>0180443</t>
  </si>
  <si>
    <t>Celia-život bez lepku o.p.s.
12. Májový koncert u příležitosti Mezinárodního dne celiakie</t>
  </si>
  <si>
    <t>0180444</t>
  </si>
  <si>
    <t>Taneční a pohybové studio Magdaléna, z.s.
Podzimní fantazie 2018</t>
  </si>
  <si>
    <t>0180445</t>
  </si>
  <si>
    <t>Občanské sdružení D.R.A.K. z.s.
Mezinárodní konference:"Evropě se daří dobře"?Otázky a odpovědi na téma euroskeptismu.</t>
  </si>
  <si>
    <t>0180446</t>
  </si>
  <si>
    <t>Občanské sdružení Víska, z.s.
100 let Československa - 100 let Vísky</t>
  </si>
  <si>
    <t>0180447</t>
  </si>
  <si>
    <t>SH ČMS - Okresní sdružení hasičů Česká Lípa
Krajský festival hasičských přípravek Libereckého kraje</t>
  </si>
  <si>
    <t>0180448</t>
  </si>
  <si>
    <t>Spolek Život jde dál
Závod vodících psů</t>
  </si>
  <si>
    <t>0180449</t>
  </si>
  <si>
    <t>info.com s.r.o.
Rok informatiky 2018</t>
  </si>
  <si>
    <t>0180450</t>
  </si>
  <si>
    <t>5444</t>
  </si>
  <si>
    <t>Waldorfská základní a střední škola Semily, příspěvková organizace
International Waldorf Olympic 2018</t>
  </si>
  <si>
    <t>0180451</t>
  </si>
  <si>
    <t>Havlová Simona
Dětský den u bazénu s Tadeáškem</t>
  </si>
  <si>
    <t>0180452</t>
  </si>
  <si>
    <t>Ludmila Chaloupková
Memoriál Martina Chaloupky</t>
  </si>
  <si>
    <t>0180453</t>
  </si>
  <si>
    <t>Horizont HG 2014, z.ú.
Významné ženy, které formovaly českou státnost</t>
  </si>
  <si>
    <t>0180454</t>
  </si>
  <si>
    <t>Asociace rodičů a přátel zdravotně postižených dětí v ČR, z.s. Klub Jablonec nad Nisou
Den zdravotně postižených</t>
  </si>
  <si>
    <t>0180455</t>
  </si>
  <si>
    <t>AQUA KLUB Liberec, pobočný spolek Svazu českých potápěčů
Pořádání MČR v ploutvovém plavání</t>
  </si>
  <si>
    <t>0180456</t>
  </si>
  <si>
    <t>Klub lyžařů Turnov, z.s.
XI. ročník memoriálu Milana Kopala</t>
  </si>
  <si>
    <t>0180457</t>
  </si>
  <si>
    <t>Římskokatolická farnost Hejnice
Koncert studentů Lužickosrbského gymnázia z Budyšína</t>
  </si>
  <si>
    <t>0180458</t>
  </si>
  <si>
    <t>Myslivecký spolek Kunratice- zahrady
Odhalení pomníku s posezením " Zastaveníčko u sv. Huberta"</t>
  </si>
  <si>
    <t>0180459</t>
  </si>
  <si>
    <t>Senioři České republiky, z.s., Krajská organizace Libereckého kraje
Pohybové aktivity seniorů - soutěžní den 2018</t>
  </si>
  <si>
    <t>0180460</t>
  </si>
  <si>
    <t>Jezdecký klub Liberec, z.s.
Dětský den u koní</t>
  </si>
  <si>
    <t>0180461</t>
  </si>
  <si>
    <t>Veronika Kyrianová
SOVĚTSKÁ OKUPACE</t>
  </si>
  <si>
    <t>0180462</t>
  </si>
  <si>
    <t>Aeroklub Hodkovice nad Mohelkou, z.s..
Plachtařské mistrovství České republiky regionů 2018 (PMRg 2018)</t>
  </si>
  <si>
    <t>0180463</t>
  </si>
  <si>
    <t>Nadace EURONISA
16. ročník veřejné sbírky "Pozvedněte slabé!"</t>
  </si>
  <si>
    <t>0180464</t>
  </si>
  <si>
    <t>Enliven Centre, z.s.
Taneční talent Libereckého kraje 2018</t>
  </si>
  <si>
    <t>0180465</t>
  </si>
  <si>
    <t>5002</t>
  </si>
  <si>
    <t>Město Harrachov
Svatoanenské dřevosochání</t>
  </si>
  <si>
    <t>0180466</t>
  </si>
  <si>
    <t>4028</t>
  </si>
  <si>
    <t>Obec Kravaře v Čechách
Benefiční koncert na podporu Matýska trpícího mozkovou obrnou</t>
  </si>
  <si>
    <t>0180467</t>
  </si>
  <si>
    <t>2049</t>
  </si>
  <si>
    <t>Obec Svijanský Újezd
Slavnosti Svijanského piva</t>
  </si>
  <si>
    <t>vkládejte nad tento řádek</t>
  </si>
  <si>
    <t xml:space="preserve">ostatní neinvestiční transfery </t>
  </si>
  <si>
    <t>0180423</t>
  </si>
  <si>
    <t>5001</t>
  </si>
  <si>
    <t>Město Semily
200 let od narození Dr. Františka Ladislava Riegra</t>
  </si>
  <si>
    <t>0180424</t>
  </si>
  <si>
    <t>Hasičské fontány, z. s.
Hasičská fontána 2018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</si>
  <si>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</si>
  <si>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</si>
  <si>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</si>
  <si>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</si>
  <si>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</si>
  <si>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</si>
  <si>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</si>
  <si>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</si>
  <si>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</si>
  <si>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</si>
  <si>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0170006</t>
  </si>
  <si>
    <t xml:space="preserve">Podpora sdružení místních samospráv </t>
  </si>
  <si>
    <t>0170007</t>
  </si>
  <si>
    <t>Česká membránová platforma o. s. - mezinárodní konference</t>
  </si>
  <si>
    <t xml:space="preserve">neinvestiční transfery spolkům </t>
  </si>
  <si>
    <t>0170009</t>
  </si>
  <si>
    <t>4008</t>
  </si>
  <si>
    <t>Město Nový Bor- Sklářský festival IGS</t>
  </si>
  <si>
    <t>neinvestiční transfery obcím</t>
  </si>
  <si>
    <t>0170011</t>
  </si>
  <si>
    <t xml:space="preserve">P.J.Art Production - Miss Libereckého kraje </t>
  </si>
  <si>
    <t>neinvestiční transfery právnickým osobám</t>
  </si>
  <si>
    <t>0170012</t>
  </si>
  <si>
    <t>Podpora akcí Československé obce legionářské</t>
  </si>
  <si>
    <t>0170013</t>
  </si>
  <si>
    <t>Brána Trojzemí</t>
  </si>
  <si>
    <t xml:space="preserve">neinvestiční transfery obecně prospěšným společnostem </t>
  </si>
  <si>
    <t>0170015</t>
  </si>
  <si>
    <t>2601</t>
  </si>
  <si>
    <t>Zoologická zahrada Liberec - konference</t>
  </si>
  <si>
    <t xml:space="preserve">neinvestiční transfery cizím příspěvkovým organizacím </t>
  </si>
  <si>
    <t>0170008</t>
  </si>
  <si>
    <t>Projekt KPBI (Kraje pro bezpečný internet)</t>
  </si>
  <si>
    <t>ZJ 035</t>
  </si>
  <si>
    <t>neinvestiční transfery krajům</t>
  </si>
  <si>
    <t>0180224</t>
  </si>
  <si>
    <t>Dotace jednotkám požární ochrany obcí (SDH) k programu Ministerstva vnitra</t>
  </si>
  <si>
    <t>rezervy kapitálových výdajů</t>
  </si>
  <si>
    <t xml:space="preserve">ZMĚNA ROZPOČTU - ROZPOČTOVÉ OPATŘENÍ č. 213/18   </t>
  </si>
  <si>
    <t>ZR-RO 
č. 213/18</t>
  </si>
  <si>
    <t>0180471</t>
  </si>
  <si>
    <t>Technická univerzita v Liberci
XXVIII. ročník semináře Ćesko- slovenské vztahy/Slovesko- české vzťahy</t>
  </si>
  <si>
    <t>6035</t>
  </si>
  <si>
    <r>
      <t xml:space="preserve">                                                                                      odbor kancelář hejtmana                            </t>
    </r>
    <r>
      <rPr>
        <b/>
        <sz val="9"/>
        <rFont val="Arial"/>
        <family val="2"/>
        <charset val="238"/>
      </rPr>
      <t xml:space="preserve"> 063_P02_91701_ZRRO_213_18_a_PaV</t>
    </r>
    <r>
      <rPr>
        <b/>
        <sz val="12"/>
        <rFont val="Arial"/>
        <family val="2"/>
        <charset val="238"/>
      </rPr>
      <t xml:space="preserve">              </t>
    </r>
    <r>
      <rPr>
        <sz val="10"/>
        <rFont val="Arial"/>
        <family val="2"/>
        <charset val="238"/>
      </rPr>
      <t xml:space="preserve"> </t>
    </r>
  </si>
  <si>
    <t>Zdrojová část rozpočtu LK 2018</t>
  </si>
  <si>
    <t>ukazatel</t>
  </si>
  <si>
    <t>UR 2018 I.</t>
  </si>
  <si>
    <t>ZR-RO č.213/18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</si>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</sst>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rgb="FF0033CC"/>
      <name val="Arial CE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Alignment="1"/>
    <xf numFmtId="0" fontId="8" fillId="0" borderId="0" xfId="2" applyFont="1" applyAlignment="1"/>
    <xf numFmtId="0" fontId="6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left" vertical="center" wrapText="1"/>
    </xf>
    <xf numFmtId="4" fontId="9" fillId="3" borderId="5" xfId="3" applyNumberFormat="1" applyFont="1" applyFill="1" applyBorder="1" applyAlignment="1">
      <alignment vertical="center" wrapText="1"/>
    </xf>
    <xf numFmtId="4" fontId="9" fillId="3" borderId="5" xfId="5" applyNumberFormat="1" applyFont="1" applyFill="1" applyBorder="1" applyAlignment="1">
      <alignment horizontal="right" vertical="center" wrapText="1"/>
    </xf>
    <xf numFmtId="164" fontId="9" fillId="3" borderId="5" xfId="5" applyNumberFormat="1" applyFont="1" applyFill="1" applyBorder="1" applyAlignment="1">
      <alignment horizontal="right" vertical="center" wrapText="1"/>
    </xf>
    <xf numFmtId="164" fontId="9" fillId="3" borderId="6" xfId="0" applyNumberFormat="1" applyFont="1" applyFill="1" applyBorder="1" applyAlignment="1">
      <alignment vertical="center"/>
    </xf>
    <xf numFmtId="4" fontId="9" fillId="0" borderId="0" xfId="3" applyNumberFormat="1" applyFont="1" applyFill="1" applyBorder="1" applyAlignment="1">
      <alignment vertical="center" wrapText="1"/>
    </xf>
    <xf numFmtId="0" fontId="9" fillId="0" borderId="7" xfId="4" applyFont="1" applyFill="1" applyBorder="1" applyAlignment="1">
      <alignment horizontal="center" vertical="center" wrapText="1"/>
    </xf>
    <xf numFmtId="49" fontId="9" fillId="0" borderId="8" xfId="4" applyNumberFormat="1" applyFont="1" applyBorder="1" applyAlignment="1">
      <alignment horizontal="center" vertical="center" wrapText="1"/>
    </xf>
    <xf numFmtId="49" fontId="9" fillId="0" borderId="9" xfId="4" applyNumberFormat="1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0" xfId="4" applyFont="1" applyBorder="1" applyAlignment="1">
      <alignment vertical="center" wrapText="1"/>
    </xf>
    <xf numFmtId="4" fontId="9" fillId="3" borderId="10" xfId="1" applyNumberFormat="1" applyFont="1" applyFill="1" applyBorder="1" applyAlignment="1">
      <alignment vertical="center" wrapText="1"/>
    </xf>
    <xf numFmtId="4" fontId="9" fillId="0" borderId="10" xfId="1" applyNumberFormat="1" applyFont="1" applyFill="1" applyBorder="1" applyAlignment="1">
      <alignment vertical="center" wrapText="1"/>
    </xf>
    <xf numFmtId="164" fontId="9" fillId="0" borderId="10" xfId="1" applyNumberFormat="1" applyFont="1" applyFill="1" applyBorder="1" applyAlignment="1">
      <alignment vertical="center" wrapText="1"/>
    </xf>
    <xf numFmtId="164" fontId="9" fillId="0" borderId="11" xfId="0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 wrapText="1"/>
    </xf>
    <xf numFmtId="0" fontId="11" fillId="0" borderId="7" xfId="4" applyFont="1" applyFill="1" applyBorder="1" applyAlignment="1">
      <alignment horizontal="center" vertical="center" wrapText="1"/>
    </xf>
    <xf numFmtId="49" fontId="11" fillId="0" borderId="8" xfId="4" applyNumberFormat="1" applyFont="1" applyBorder="1" applyAlignment="1">
      <alignment horizontal="center"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/>
    </xf>
    <xf numFmtId="4" fontId="11" fillId="3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>
      <alignment vertical="center" wrapText="1"/>
    </xf>
    <xf numFmtId="164" fontId="11" fillId="0" borderId="10" xfId="1" applyNumberFormat="1" applyFont="1" applyFill="1" applyBorder="1" applyAlignment="1" applyProtection="1">
      <alignment vertical="center" wrapText="1"/>
      <protection locked="0"/>
    </xf>
    <xf numFmtId="164" fontId="11" fillId="0" borderId="11" xfId="0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 applyProtection="1">
      <alignment vertical="center" wrapText="1"/>
      <protection locked="0"/>
    </xf>
    <xf numFmtId="49" fontId="11" fillId="0" borderId="12" xfId="4" applyNumberFormat="1" applyFont="1" applyFill="1" applyBorder="1" applyAlignment="1">
      <alignment horizontal="center" vertical="center" wrapText="1"/>
    </xf>
    <xf numFmtId="49" fontId="11" fillId="4" borderId="8" xfId="4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 applyProtection="1">
      <alignment vertical="center" wrapText="1"/>
      <protection locked="0"/>
    </xf>
    <xf numFmtId="4" fontId="11" fillId="0" borderId="10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3" fillId="0" borderId="0" xfId="1" applyNumberFormat="1" applyFont="1" applyFill="1" applyBorder="1" applyAlignment="1" applyProtection="1">
      <alignment vertical="center" wrapText="1"/>
      <protection locked="0"/>
    </xf>
    <xf numFmtId="0" fontId="11" fillId="4" borderId="10" xfId="4" applyFont="1" applyFill="1" applyBorder="1" applyAlignment="1">
      <alignment horizontal="center" vertical="center" wrapText="1"/>
    </xf>
    <xf numFmtId="4" fontId="11" fillId="0" borderId="10" xfId="1" applyNumberFormat="1" applyFont="1" applyFill="1" applyBorder="1" applyAlignment="1" applyProtection="1">
      <alignment vertical="center" wrapText="1"/>
      <protection locked="0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0" fontId="11" fillId="4" borderId="9" xfId="4" applyFont="1" applyFill="1" applyBorder="1" applyAlignment="1">
      <alignment horizontal="center" vertical="center" wrapText="1"/>
    </xf>
    <xf numFmtId="0" fontId="11" fillId="4" borderId="13" xfId="4" applyFont="1" applyFill="1" applyBorder="1" applyAlignment="1">
      <alignment horizontal="center" vertical="center" wrapText="1"/>
    </xf>
    <xf numFmtId="0" fontId="11" fillId="4" borderId="10" xfId="4" applyFont="1" applyFill="1" applyBorder="1" applyAlignment="1">
      <alignment vertical="center" wrapText="1"/>
    </xf>
    <xf numFmtId="0" fontId="11" fillId="4" borderId="10" xfId="4" applyFont="1" applyFill="1" applyBorder="1" applyAlignment="1">
      <alignment horizontal="left" vertical="top" wrapText="1"/>
    </xf>
    <xf numFmtId="49" fontId="13" fillId="4" borderId="8" xfId="4" applyNumberFormat="1" applyFont="1" applyFill="1" applyBorder="1" applyAlignment="1">
      <alignment horizontal="center" vertical="center" wrapText="1"/>
    </xf>
    <xf numFmtId="49" fontId="13" fillId="4" borderId="9" xfId="4" applyNumberFormat="1" applyFont="1" applyFill="1" applyBorder="1" applyAlignment="1">
      <alignment horizontal="center" vertical="center" wrapText="1"/>
    </xf>
    <xf numFmtId="0" fontId="13" fillId="4" borderId="9" xfId="4" applyFont="1" applyFill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3" fillId="4" borderId="10" xfId="4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vertical="center" wrapText="1"/>
    </xf>
    <xf numFmtId="4" fontId="11" fillId="3" borderId="8" xfId="1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164" fontId="11" fillId="0" borderId="12" xfId="1" applyNumberFormat="1" applyFont="1" applyFill="1" applyBorder="1" applyAlignment="1" applyProtection="1">
      <alignment vertical="center" wrapText="1"/>
      <protection locked="0"/>
    </xf>
    <xf numFmtId="49" fontId="11" fillId="0" borderId="14" xfId="4" applyNumberFormat="1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left" vertical="center" wrapText="1"/>
    </xf>
    <xf numFmtId="164" fontId="9" fillId="0" borderId="11" xfId="1" applyNumberFormat="1" applyFont="1" applyFill="1" applyBorder="1" applyAlignment="1">
      <alignment vertical="center" wrapText="1"/>
    </xf>
    <xf numFmtId="49" fontId="11" fillId="0" borderId="8" xfId="4" applyNumberFormat="1" applyFont="1" applyFill="1" applyBorder="1" applyAlignment="1">
      <alignment horizontal="center" vertical="center" wrapText="1"/>
    </xf>
    <xf numFmtId="49" fontId="11" fillId="0" borderId="9" xfId="4" applyNumberFormat="1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4" fontId="9" fillId="3" borderId="10" xfId="6" applyNumberFormat="1" applyFont="1" applyFill="1" applyBorder="1" applyAlignment="1">
      <alignment vertical="center" wrapText="1"/>
    </xf>
    <xf numFmtId="4" fontId="9" fillId="0" borderId="10" xfId="6" applyNumberFormat="1" applyFont="1" applyFill="1" applyBorder="1" applyAlignment="1">
      <alignment vertical="center" wrapText="1"/>
    </xf>
    <xf numFmtId="164" fontId="9" fillId="0" borderId="10" xfId="6" applyNumberFormat="1" applyFont="1" applyFill="1" applyBorder="1" applyAlignment="1">
      <alignment vertical="center" wrapText="1"/>
    </xf>
    <xf numFmtId="4" fontId="9" fillId="0" borderId="0" xfId="6" applyNumberFormat="1" applyFont="1" applyFill="1" applyBorder="1" applyAlignment="1">
      <alignment vertical="center" wrapText="1"/>
    </xf>
    <xf numFmtId="0" fontId="11" fillId="0" borderId="10" xfId="6" applyFont="1" applyFill="1" applyBorder="1" applyAlignment="1">
      <alignment horizontal="left" vertical="center" wrapText="1"/>
    </xf>
    <xf numFmtId="4" fontId="11" fillId="3" borderId="10" xfId="6" applyNumberFormat="1" applyFont="1" applyFill="1" applyBorder="1" applyAlignment="1">
      <alignment vertical="center" wrapText="1"/>
    </xf>
    <xf numFmtId="4" fontId="11" fillId="0" borderId="10" xfId="6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9" fillId="4" borderId="10" xfId="6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16" xfId="4" applyFont="1" applyFill="1" applyBorder="1" applyAlignment="1">
      <alignment horizontal="center" vertical="center" wrapText="1"/>
    </xf>
    <xf numFmtId="49" fontId="11" fillId="0" borderId="17" xfId="4" applyNumberFormat="1" applyFont="1" applyFill="1" applyBorder="1" applyAlignment="1">
      <alignment horizontal="center" vertical="center" wrapText="1"/>
    </xf>
    <xf numFmtId="49" fontId="11" fillId="0" borderId="18" xfId="4" applyNumberFormat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left" vertical="center" wrapText="1"/>
    </xf>
    <xf numFmtId="4" fontId="11" fillId="3" borderId="19" xfId="6" applyNumberFormat="1" applyFont="1" applyFill="1" applyBorder="1" applyAlignment="1">
      <alignment vertical="center" wrapText="1"/>
    </xf>
    <xf numFmtId="4" fontId="11" fillId="0" borderId="19" xfId="6" applyNumberFormat="1" applyFont="1" applyFill="1" applyBorder="1" applyAlignment="1">
      <alignment vertical="center" wrapText="1"/>
    </xf>
    <xf numFmtId="164" fontId="11" fillId="0" borderId="19" xfId="1" applyNumberFormat="1" applyFont="1" applyFill="1" applyBorder="1" applyAlignment="1" applyProtection="1">
      <alignment vertical="center" wrapText="1"/>
      <protection locked="0"/>
    </xf>
    <xf numFmtId="164" fontId="11" fillId="0" borderId="2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1" applyFont="1" applyFill="1" applyAlignment="1">
      <alignment horizontal="center"/>
    </xf>
    <xf numFmtId="0" fontId="8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vertical="center"/>
    </xf>
    <xf numFmtId="4" fontId="19" fillId="0" borderId="11" xfId="0" applyNumberFormat="1" applyFont="1" applyBorder="1" applyAlignment="1">
      <alignment vertical="center"/>
    </xf>
    <xf numFmtId="4" fontId="0" fillId="0" borderId="0" xfId="0" applyNumberFormat="1"/>
    <xf numFmtId="4" fontId="19" fillId="0" borderId="5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horizontal="right" vertical="center" wrapText="1"/>
    </xf>
    <xf numFmtId="4" fontId="19" fillId="0" borderId="23" xfId="0" applyNumberFormat="1" applyFont="1" applyBorder="1" applyAlignment="1">
      <alignment horizontal="right" vertical="center" wrapText="1"/>
    </xf>
    <xf numFmtId="4" fontId="19" fillId="0" borderId="24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5" fontId="16" fillId="0" borderId="21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</cellXfs>
  <cellStyles count="7">
    <cellStyle name="Normální" xfId="0" builtinId="0"/>
    <cellStyle name="Normální 4" xfId="1"/>
    <cellStyle name="normální_2. Rozpočet 2007 - tabulky" xfId="2"/>
    <cellStyle name="normální_Rozpis výdajů 03 bez PO 2 2" xfId="5"/>
    <cellStyle name="normální_Rozpis výdajů 03 bez PO_03. Ekonomický" xfId="6"/>
    <cellStyle name="normální_Rozpis výdajů 03 bez PO_04 - OSMTVS" xfId="3"/>
    <cellStyle name="normální_Rozpis výdajů 03 bez PO_UR 2008 1-168 tisk" xfId="4"/>
  </cellStyles>
  <dxfs count="3">
    <dxf>
      <font>
        <color rgb="FFFF0000"/>
      </font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workbookViewId="0">
      <selection activeCell="N104" sqref="N104"/>
    </sheetView>
  </sheetViews>
  <sheetFormatPr defaultRowHeight="14.25" x14ac:dyDescent="0.25"/>
  <cols>
    <col min="1" max="1" width="3.42578125" style="1" bestFit="1" customWidth="1"/>
    <col min="2" max="2" width="7.5703125" style="1" customWidth="1"/>
    <col min="3" max="3" width="4.42578125" style="1" bestFit="1" customWidth="1"/>
    <col min="4" max="4" width="6.7109375" style="1" bestFit="1" customWidth="1"/>
    <col min="5" max="5" width="4.42578125" style="1" bestFit="1" customWidth="1"/>
    <col min="6" max="6" width="55" style="1" customWidth="1"/>
    <col min="7" max="7" width="15.7109375" style="1" customWidth="1"/>
    <col min="8" max="8" width="9.7109375" style="1" customWidth="1"/>
    <col min="9" max="9" width="8.7109375" style="1" bestFit="1" customWidth="1"/>
    <col min="10" max="10" width="9.5703125" style="3" bestFit="1" customWidth="1"/>
    <col min="11" max="11" width="16.7109375" style="4" customWidth="1"/>
    <col min="12" max="13" width="9.140625" style="1"/>
    <col min="14" max="14" width="16" style="1" customWidth="1"/>
    <col min="15" max="16384" width="9.140625" style="1"/>
  </cols>
  <sheetData>
    <row r="1" spans="1:12" x14ac:dyDescent="0.25">
      <c r="H1" s="2"/>
    </row>
    <row r="2" spans="1:12" ht="15.75" x14ac:dyDescent="0.25">
      <c r="A2" s="106" t="s">
        <v>263</v>
      </c>
      <c r="B2" s="106"/>
      <c r="C2" s="106"/>
      <c r="D2" s="106"/>
      <c r="E2" s="106"/>
      <c r="F2" s="106"/>
      <c r="G2" s="106"/>
      <c r="H2" s="106"/>
      <c r="I2" s="106"/>
      <c r="J2" s="106"/>
      <c r="K2" s="5"/>
    </row>
    <row r="3" spans="1:12" ht="18" x14ac:dyDescent="0.25">
      <c r="A3" s="107" t="s">
        <v>258</v>
      </c>
      <c r="B3" s="107"/>
      <c r="C3" s="107"/>
      <c r="D3" s="107"/>
      <c r="E3" s="107"/>
      <c r="F3" s="107"/>
      <c r="G3" s="107"/>
      <c r="H3" s="107"/>
      <c r="I3" s="107"/>
      <c r="J3" s="107"/>
      <c r="K3" s="6"/>
    </row>
    <row r="4" spans="1:12" ht="15.75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7"/>
    </row>
    <row r="5" spans="1:12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9" t="s">
        <v>1</v>
      </c>
    </row>
    <row r="6" spans="1:12" ht="23.25" thickBot="1" x14ac:dyDescent="0.3">
      <c r="A6" s="10" t="s">
        <v>2</v>
      </c>
      <c r="B6" s="109" t="s">
        <v>3</v>
      </c>
      <c r="C6" s="109"/>
      <c r="D6" s="11" t="s">
        <v>4</v>
      </c>
      <c r="E6" s="11" t="s">
        <v>5</v>
      </c>
      <c r="F6" s="12" t="s">
        <v>6</v>
      </c>
      <c r="G6" s="13" t="s">
        <v>7</v>
      </c>
      <c r="H6" s="14" t="s">
        <v>8</v>
      </c>
      <c r="I6" s="14" t="s">
        <v>259</v>
      </c>
      <c r="J6" s="15" t="s">
        <v>9</v>
      </c>
      <c r="L6" s="16"/>
    </row>
    <row r="7" spans="1:12" x14ac:dyDescent="0.25">
      <c r="A7" s="17" t="s">
        <v>10</v>
      </c>
      <c r="B7" s="110" t="s">
        <v>11</v>
      </c>
      <c r="C7" s="110"/>
      <c r="D7" s="18" t="s">
        <v>11</v>
      </c>
      <c r="E7" s="18" t="s">
        <v>11</v>
      </c>
      <c r="F7" s="19" t="s">
        <v>12</v>
      </c>
      <c r="G7" s="20">
        <f>G8+G107+G109+G111+G113+G123+G125+G127+G131+G117+G115+G119+G121+G129</f>
        <v>12800</v>
      </c>
      <c r="H7" s="21">
        <f>H8+H107+H109+H111+H113+H115+H117+H119+H121+H123+H125+H127+H129+H131</f>
        <v>14045.6</v>
      </c>
      <c r="I7" s="22">
        <f>I8+I107+I109+I111+I113+I115+I117+I119+I121+I123+I125+I127+I129+I131</f>
        <v>0</v>
      </c>
      <c r="J7" s="23">
        <f>I7+H7</f>
        <v>14045.6</v>
      </c>
      <c r="K7" s="4" t="s">
        <v>11</v>
      </c>
      <c r="L7" s="24"/>
    </row>
    <row r="8" spans="1:12" x14ac:dyDescent="0.25">
      <c r="A8" s="25" t="s">
        <v>13</v>
      </c>
      <c r="B8" s="26" t="s">
        <v>14</v>
      </c>
      <c r="C8" s="27" t="s">
        <v>15</v>
      </c>
      <c r="D8" s="28" t="s">
        <v>11</v>
      </c>
      <c r="E8" s="28" t="s">
        <v>11</v>
      </c>
      <c r="F8" s="29" t="s">
        <v>16</v>
      </c>
      <c r="G8" s="30">
        <f>G9+G18+G104</f>
        <v>1500</v>
      </c>
      <c r="H8" s="31">
        <f>SUM(H9:H104)</f>
        <v>2595.6</v>
      </c>
      <c r="I8" s="32">
        <f>I15+I16+I17</f>
        <v>0</v>
      </c>
      <c r="J8" s="33">
        <f>I8+H8</f>
        <v>2595.6</v>
      </c>
      <c r="L8" s="34"/>
    </row>
    <row r="9" spans="1:12" x14ac:dyDescent="0.25">
      <c r="A9" s="35"/>
      <c r="B9" s="36" t="s">
        <v>11</v>
      </c>
      <c r="C9" s="37" t="s">
        <v>11</v>
      </c>
      <c r="D9" s="38">
        <v>6113</v>
      </c>
      <c r="E9" s="38">
        <v>5492</v>
      </c>
      <c r="F9" s="39" t="s">
        <v>17</v>
      </c>
      <c r="G9" s="40">
        <v>50</v>
      </c>
      <c r="H9" s="41">
        <f>G9-SUM(H10:H13)</f>
        <v>20</v>
      </c>
      <c r="I9" s="42">
        <v>0</v>
      </c>
      <c r="J9" s="43">
        <f>I9+H9</f>
        <v>20</v>
      </c>
      <c r="L9" s="44"/>
    </row>
    <row r="10" spans="1:12" ht="22.5" x14ac:dyDescent="0.25">
      <c r="A10" s="35"/>
      <c r="B10" s="36" t="s">
        <v>18</v>
      </c>
      <c r="C10" s="37" t="s">
        <v>15</v>
      </c>
      <c r="D10" s="38">
        <v>3900</v>
      </c>
      <c r="E10" s="38">
        <v>5492</v>
      </c>
      <c r="F10" s="39" t="s">
        <v>19</v>
      </c>
      <c r="G10" s="40">
        <v>0</v>
      </c>
      <c r="H10" s="41">
        <v>5</v>
      </c>
      <c r="I10" s="42">
        <v>0</v>
      </c>
      <c r="J10" s="43">
        <f t="shared" ref="J10:J132" si="0">I10+H10</f>
        <v>5</v>
      </c>
      <c r="L10" s="44"/>
    </row>
    <row r="11" spans="1:12" ht="22.5" x14ac:dyDescent="0.25">
      <c r="A11" s="35"/>
      <c r="B11" s="36" t="s">
        <v>20</v>
      </c>
      <c r="C11" s="37" t="s">
        <v>15</v>
      </c>
      <c r="D11" s="38">
        <v>3900</v>
      </c>
      <c r="E11" s="38">
        <v>5492</v>
      </c>
      <c r="F11" s="39" t="s">
        <v>21</v>
      </c>
      <c r="G11" s="40">
        <v>0</v>
      </c>
      <c r="H11" s="41">
        <v>5</v>
      </c>
      <c r="I11" s="42">
        <v>0</v>
      </c>
      <c r="J11" s="43">
        <f t="shared" si="0"/>
        <v>5</v>
      </c>
      <c r="L11" s="44"/>
    </row>
    <row r="12" spans="1:12" ht="22.5" x14ac:dyDescent="0.25">
      <c r="A12" s="35"/>
      <c r="B12" s="45" t="s">
        <v>22</v>
      </c>
      <c r="C12" s="37" t="s">
        <v>15</v>
      </c>
      <c r="D12" s="38">
        <v>3900</v>
      </c>
      <c r="E12" s="38">
        <v>5222</v>
      </c>
      <c r="F12" s="39" t="s">
        <v>23</v>
      </c>
      <c r="G12" s="40">
        <v>0</v>
      </c>
      <c r="H12" s="41">
        <v>10</v>
      </c>
      <c r="I12" s="42">
        <v>0</v>
      </c>
      <c r="J12" s="43">
        <f t="shared" si="0"/>
        <v>10</v>
      </c>
      <c r="L12" s="44"/>
    </row>
    <row r="13" spans="1:12" ht="22.5" x14ac:dyDescent="0.25">
      <c r="A13" s="35"/>
      <c r="B13" s="45" t="s">
        <v>24</v>
      </c>
      <c r="C13" s="37" t="s">
        <v>15</v>
      </c>
      <c r="D13" s="38">
        <v>3900</v>
      </c>
      <c r="E13" s="38">
        <v>5222</v>
      </c>
      <c r="F13" s="39" t="s">
        <v>25</v>
      </c>
      <c r="G13" s="40">
        <v>0</v>
      </c>
      <c r="H13" s="41">
        <v>10</v>
      </c>
      <c r="I13" s="42">
        <v>0</v>
      </c>
      <c r="J13" s="43">
        <f t="shared" si="0"/>
        <v>10</v>
      </c>
      <c r="L13" s="44"/>
    </row>
    <row r="14" spans="1:12" ht="22.5" x14ac:dyDescent="0.25">
      <c r="A14" s="35"/>
      <c r="B14" s="46" t="s">
        <v>26</v>
      </c>
      <c r="C14" s="37" t="s">
        <v>15</v>
      </c>
      <c r="D14" s="38">
        <v>3900</v>
      </c>
      <c r="E14" s="38">
        <v>5222</v>
      </c>
      <c r="F14" s="39" t="s">
        <v>27</v>
      </c>
      <c r="G14" s="40">
        <v>0</v>
      </c>
      <c r="H14" s="41">
        <v>9.8000000000000007</v>
      </c>
      <c r="I14" s="42">
        <v>0</v>
      </c>
      <c r="J14" s="43">
        <f t="shared" si="0"/>
        <v>9.8000000000000007</v>
      </c>
      <c r="L14" s="44"/>
    </row>
    <row r="15" spans="1:12" ht="22.5" x14ac:dyDescent="0.25">
      <c r="A15" s="35"/>
      <c r="B15" s="46" t="s">
        <v>28</v>
      </c>
      <c r="C15" s="37" t="s">
        <v>15</v>
      </c>
      <c r="D15" s="38">
        <v>3522</v>
      </c>
      <c r="E15" s="38">
        <v>5213</v>
      </c>
      <c r="F15" s="39" t="s">
        <v>29</v>
      </c>
      <c r="G15" s="40">
        <v>0</v>
      </c>
      <c r="H15" s="41">
        <v>465.6</v>
      </c>
      <c r="I15" s="42">
        <v>0</v>
      </c>
      <c r="J15" s="43">
        <f t="shared" si="0"/>
        <v>465.6</v>
      </c>
      <c r="L15" s="44"/>
    </row>
    <row r="16" spans="1:12" ht="22.5" x14ac:dyDescent="0.25">
      <c r="A16" s="35"/>
      <c r="B16" s="46" t="s">
        <v>30</v>
      </c>
      <c r="C16" s="37" t="s">
        <v>15</v>
      </c>
      <c r="D16" s="38">
        <v>3900</v>
      </c>
      <c r="E16" s="38">
        <v>5222</v>
      </c>
      <c r="F16" s="39" t="s">
        <v>31</v>
      </c>
      <c r="G16" s="40">
        <v>0</v>
      </c>
      <c r="H16" s="41">
        <v>135.1</v>
      </c>
      <c r="I16" s="42">
        <v>0</v>
      </c>
      <c r="J16" s="43">
        <f t="shared" si="0"/>
        <v>135.1</v>
      </c>
      <c r="L16" s="44"/>
    </row>
    <row r="17" spans="1:14" ht="22.5" x14ac:dyDescent="0.25">
      <c r="A17" s="35"/>
      <c r="B17" s="46" t="s">
        <v>32</v>
      </c>
      <c r="C17" s="37" t="s">
        <v>15</v>
      </c>
      <c r="D17" s="38">
        <v>3543</v>
      </c>
      <c r="E17" s="38">
        <v>5229</v>
      </c>
      <c r="F17" s="39" t="s">
        <v>33</v>
      </c>
      <c r="G17" s="40">
        <v>0</v>
      </c>
      <c r="H17" s="41">
        <v>135.1</v>
      </c>
      <c r="I17" s="42">
        <v>0</v>
      </c>
      <c r="J17" s="43">
        <f t="shared" si="0"/>
        <v>135.1</v>
      </c>
      <c r="L17" s="44"/>
    </row>
    <row r="18" spans="1:14" x14ac:dyDescent="0.25">
      <c r="A18" s="35"/>
      <c r="B18" s="36" t="s">
        <v>11</v>
      </c>
      <c r="C18" s="37" t="s">
        <v>11</v>
      </c>
      <c r="D18" s="38">
        <v>6113</v>
      </c>
      <c r="E18" s="38">
        <v>5499</v>
      </c>
      <c r="F18" s="39" t="s">
        <v>34</v>
      </c>
      <c r="G18" s="40">
        <v>1200</v>
      </c>
      <c r="H18" s="41">
        <f>G18-SUM(H19:H103)</f>
        <v>120</v>
      </c>
      <c r="I18" s="42">
        <f>SUM(I19:I103)*-1</f>
        <v>-10</v>
      </c>
      <c r="J18" s="43">
        <f t="shared" si="0"/>
        <v>110</v>
      </c>
      <c r="L18" s="47"/>
    </row>
    <row r="19" spans="1:14" ht="22.5" x14ac:dyDescent="0.25">
      <c r="A19" s="35"/>
      <c r="B19" s="36" t="s">
        <v>35</v>
      </c>
      <c r="C19" s="37" t="s">
        <v>15</v>
      </c>
      <c r="D19" s="38">
        <v>3312</v>
      </c>
      <c r="E19" s="38">
        <v>5222</v>
      </c>
      <c r="F19" s="39" t="s">
        <v>36</v>
      </c>
      <c r="G19" s="40">
        <v>0</v>
      </c>
      <c r="H19" s="48">
        <v>20</v>
      </c>
      <c r="I19" s="42">
        <v>0</v>
      </c>
      <c r="J19" s="43">
        <f t="shared" si="0"/>
        <v>20</v>
      </c>
      <c r="L19" s="44"/>
      <c r="N19" s="49"/>
    </row>
    <row r="20" spans="1:14" ht="22.5" x14ac:dyDescent="0.25">
      <c r="A20" s="35"/>
      <c r="B20" s="36" t="s">
        <v>37</v>
      </c>
      <c r="C20" s="37" t="s">
        <v>15</v>
      </c>
      <c r="D20" s="38">
        <v>3900</v>
      </c>
      <c r="E20" s="38">
        <v>5222</v>
      </c>
      <c r="F20" s="39" t="s">
        <v>38</v>
      </c>
      <c r="G20" s="40">
        <v>0</v>
      </c>
      <c r="H20" s="48">
        <v>20</v>
      </c>
      <c r="I20" s="42">
        <v>0</v>
      </c>
      <c r="J20" s="43">
        <f t="shared" si="0"/>
        <v>20</v>
      </c>
      <c r="L20" s="44"/>
      <c r="N20" s="49"/>
    </row>
    <row r="21" spans="1:14" ht="22.5" x14ac:dyDescent="0.25">
      <c r="A21" s="35"/>
      <c r="B21" s="36" t="s">
        <v>39</v>
      </c>
      <c r="C21" s="37" t="s">
        <v>40</v>
      </c>
      <c r="D21" s="38">
        <v>3311</v>
      </c>
      <c r="E21" s="38">
        <v>5321</v>
      </c>
      <c r="F21" s="39" t="s">
        <v>41</v>
      </c>
      <c r="G21" s="40">
        <v>0</v>
      </c>
      <c r="H21" s="48">
        <v>10</v>
      </c>
      <c r="I21" s="42">
        <v>0</v>
      </c>
      <c r="J21" s="43">
        <f t="shared" si="0"/>
        <v>10</v>
      </c>
      <c r="L21" s="44"/>
    </row>
    <row r="22" spans="1:14" ht="22.5" x14ac:dyDescent="0.25">
      <c r="A22" s="35"/>
      <c r="B22" s="36" t="s">
        <v>42</v>
      </c>
      <c r="C22" s="37" t="s">
        <v>15</v>
      </c>
      <c r="D22" s="38">
        <v>3900</v>
      </c>
      <c r="E22" s="38">
        <v>5229</v>
      </c>
      <c r="F22" s="39" t="s">
        <v>43</v>
      </c>
      <c r="G22" s="40">
        <v>0</v>
      </c>
      <c r="H22" s="48">
        <v>10</v>
      </c>
      <c r="I22" s="42">
        <v>0</v>
      </c>
      <c r="J22" s="43">
        <f t="shared" si="0"/>
        <v>10</v>
      </c>
      <c r="L22" s="44"/>
      <c r="N22" s="49"/>
    </row>
    <row r="23" spans="1:14" ht="22.5" x14ac:dyDescent="0.25">
      <c r="A23" s="35"/>
      <c r="B23" s="36" t="s">
        <v>44</v>
      </c>
      <c r="C23" s="37" t="s">
        <v>45</v>
      </c>
      <c r="D23" s="38">
        <v>3900</v>
      </c>
      <c r="E23" s="38">
        <v>5321</v>
      </c>
      <c r="F23" s="39" t="s">
        <v>46</v>
      </c>
      <c r="G23" s="40">
        <v>0</v>
      </c>
      <c r="H23" s="41">
        <v>10</v>
      </c>
      <c r="I23" s="42">
        <v>0</v>
      </c>
      <c r="J23" s="43">
        <f t="shared" si="0"/>
        <v>10</v>
      </c>
      <c r="L23" s="50"/>
    </row>
    <row r="24" spans="1:14" ht="22.5" x14ac:dyDescent="0.25">
      <c r="A24" s="35"/>
      <c r="B24" s="36" t="s">
        <v>47</v>
      </c>
      <c r="C24" s="37" t="s">
        <v>48</v>
      </c>
      <c r="D24" s="38">
        <v>3429</v>
      </c>
      <c r="E24" s="38">
        <v>5321</v>
      </c>
      <c r="F24" s="39" t="s">
        <v>49</v>
      </c>
      <c r="G24" s="40">
        <v>0</v>
      </c>
      <c r="H24" s="41">
        <v>15</v>
      </c>
      <c r="I24" s="42">
        <v>0</v>
      </c>
      <c r="J24" s="43">
        <f t="shared" si="0"/>
        <v>15</v>
      </c>
      <c r="L24" s="50"/>
    </row>
    <row r="25" spans="1:14" ht="22.5" x14ac:dyDescent="0.25">
      <c r="A25" s="35"/>
      <c r="B25" s="36" t="s">
        <v>50</v>
      </c>
      <c r="C25" s="37" t="s">
        <v>15</v>
      </c>
      <c r="D25" s="38">
        <v>3900</v>
      </c>
      <c r="E25" s="38">
        <v>5229</v>
      </c>
      <c r="F25" s="39" t="s">
        <v>51</v>
      </c>
      <c r="G25" s="40">
        <v>0</v>
      </c>
      <c r="H25" s="41">
        <v>20</v>
      </c>
      <c r="I25" s="42">
        <v>0</v>
      </c>
      <c r="J25" s="43">
        <f t="shared" si="0"/>
        <v>20</v>
      </c>
      <c r="L25" s="50"/>
    </row>
    <row r="26" spans="1:14" ht="22.5" x14ac:dyDescent="0.25">
      <c r="A26" s="35"/>
      <c r="B26" s="36" t="s">
        <v>52</v>
      </c>
      <c r="C26" s="37" t="s">
        <v>15</v>
      </c>
      <c r="D26" s="38">
        <v>3900</v>
      </c>
      <c r="E26" s="38">
        <v>5222</v>
      </c>
      <c r="F26" s="39" t="s">
        <v>53</v>
      </c>
      <c r="G26" s="40">
        <v>0</v>
      </c>
      <c r="H26" s="41">
        <v>10</v>
      </c>
      <c r="I26" s="42">
        <v>0</v>
      </c>
      <c r="J26" s="43">
        <f t="shared" si="0"/>
        <v>10</v>
      </c>
      <c r="L26" s="50"/>
    </row>
    <row r="27" spans="1:14" ht="22.5" x14ac:dyDescent="0.25">
      <c r="A27" s="35"/>
      <c r="B27" s="36" t="s">
        <v>54</v>
      </c>
      <c r="C27" s="37" t="s">
        <v>15</v>
      </c>
      <c r="D27" s="38">
        <v>3900</v>
      </c>
      <c r="E27" s="38">
        <v>5213</v>
      </c>
      <c r="F27" s="39" t="s">
        <v>55</v>
      </c>
      <c r="G27" s="40">
        <v>0</v>
      </c>
      <c r="H27" s="41">
        <v>20</v>
      </c>
      <c r="I27" s="42">
        <v>0</v>
      </c>
      <c r="J27" s="43">
        <f t="shared" si="0"/>
        <v>20</v>
      </c>
      <c r="L27" s="50"/>
    </row>
    <row r="28" spans="1:14" ht="22.5" x14ac:dyDescent="0.25">
      <c r="A28" s="35"/>
      <c r="B28" s="36" t="s">
        <v>56</v>
      </c>
      <c r="C28" s="37" t="s">
        <v>15</v>
      </c>
      <c r="D28" s="38">
        <v>3900</v>
      </c>
      <c r="E28" s="38">
        <v>5222</v>
      </c>
      <c r="F28" s="39" t="s">
        <v>57</v>
      </c>
      <c r="G28" s="40">
        <v>0</v>
      </c>
      <c r="H28" s="41">
        <v>20</v>
      </c>
      <c r="I28" s="42">
        <v>0</v>
      </c>
      <c r="J28" s="43">
        <f t="shared" si="0"/>
        <v>20</v>
      </c>
      <c r="L28" s="50"/>
    </row>
    <row r="29" spans="1:14" ht="22.5" x14ac:dyDescent="0.25">
      <c r="A29" s="35"/>
      <c r="B29" s="36" t="s">
        <v>58</v>
      </c>
      <c r="C29" s="37" t="s">
        <v>15</v>
      </c>
      <c r="D29" s="38">
        <v>3429</v>
      </c>
      <c r="E29" s="38">
        <v>5222</v>
      </c>
      <c r="F29" s="39" t="s">
        <v>59</v>
      </c>
      <c r="G29" s="40">
        <v>0</v>
      </c>
      <c r="H29" s="41">
        <v>15</v>
      </c>
      <c r="I29" s="42">
        <v>0</v>
      </c>
      <c r="J29" s="43">
        <f t="shared" si="0"/>
        <v>15</v>
      </c>
      <c r="L29" s="50"/>
    </row>
    <row r="30" spans="1:14" ht="22.5" x14ac:dyDescent="0.25">
      <c r="A30" s="35"/>
      <c r="B30" s="36" t="s">
        <v>60</v>
      </c>
      <c r="C30" s="37" t="s">
        <v>15</v>
      </c>
      <c r="D30" s="38">
        <v>3299</v>
      </c>
      <c r="E30" s="38">
        <v>5229</v>
      </c>
      <c r="F30" s="39" t="s">
        <v>61</v>
      </c>
      <c r="G30" s="40">
        <v>0</v>
      </c>
      <c r="H30" s="41">
        <v>10</v>
      </c>
      <c r="I30" s="42">
        <v>0</v>
      </c>
      <c r="J30" s="43">
        <f t="shared" si="0"/>
        <v>10</v>
      </c>
      <c r="L30" s="50"/>
    </row>
    <row r="31" spans="1:14" ht="22.5" x14ac:dyDescent="0.25">
      <c r="A31" s="35"/>
      <c r="B31" s="36" t="s">
        <v>62</v>
      </c>
      <c r="C31" s="37" t="s">
        <v>15</v>
      </c>
      <c r="D31" s="38">
        <v>3429</v>
      </c>
      <c r="E31" s="38">
        <v>5221</v>
      </c>
      <c r="F31" s="39" t="s">
        <v>63</v>
      </c>
      <c r="G31" s="40">
        <v>0</v>
      </c>
      <c r="H31" s="41">
        <v>20</v>
      </c>
      <c r="I31" s="42">
        <v>0</v>
      </c>
      <c r="J31" s="43">
        <f t="shared" si="0"/>
        <v>20</v>
      </c>
      <c r="L31" s="50"/>
    </row>
    <row r="32" spans="1:14" ht="22.5" x14ac:dyDescent="0.25">
      <c r="A32" s="35"/>
      <c r="B32" s="36" t="s">
        <v>64</v>
      </c>
      <c r="C32" s="37" t="s">
        <v>15</v>
      </c>
      <c r="D32" s="38">
        <v>3419</v>
      </c>
      <c r="E32" s="38">
        <v>5221</v>
      </c>
      <c r="F32" s="39" t="s">
        <v>65</v>
      </c>
      <c r="G32" s="40">
        <v>0</v>
      </c>
      <c r="H32" s="41">
        <v>20</v>
      </c>
      <c r="I32" s="42">
        <v>0</v>
      </c>
      <c r="J32" s="43">
        <f t="shared" si="0"/>
        <v>20</v>
      </c>
      <c r="L32" s="50"/>
    </row>
    <row r="33" spans="1:14" ht="22.5" x14ac:dyDescent="0.25">
      <c r="A33" s="35"/>
      <c r="B33" s="36" t="s">
        <v>66</v>
      </c>
      <c r="C33" s="37" t="s">
        <v>15</v>
      </c>
      <c r="D33" s="38">
        <v>3319</v>
      </c>
      <c r="E33" s="38">
        <v>5221</v>
      </c>
      <c r="F33" s="39" t="s">
        <v>67</v>
      </c>
      <c r="G33" s="40">
        <v>0</v>
      </c>
      <c r="H33" s="41">
        <v>20</v>
      </c>
      <c r="I33" s="42">
        <v>0</v>
      </c>
      <c r="J33" s="43">
        <f t="shared" si="0"/>
        <v>20</v>
      </c>
      <c r="L33" s="50"/>
    </row>
    <row r="34" spans="1:14" ht="22.5" x14ac:dyDescent="0.25">
      <c r="A34" s="35"/>
      <c r="B34" s="36" t="s">
        <v>68</v>
      </c>
      <c r="C34" s="37" t="s">
        <v>15</v>
      </c>
      <c r="D34" s="38">
        <v>3900</v>
      </c>
      <c r="E34" s="38">
        <v>5222</v>
      </c>
      <c r="F34" s="39" t="s">
        <v>69</v>
      </c>
      <c r="G34" s="40">
        <v>0</v>
      </c>
      <c r="H34" s="41">
        <v>15</v>
      </c>
      <c r="I34" s="42">
        <v>0</v>
      </c>
      <c r="J34" s="43">
        <f t="shared" si="0"/>
        <v>15</v>
      </c>
      <c r="L34" s="50"/>
    </row>
    <row r="35" spans="1:14" ht="22.5" x14ac:dyDescent="0.25">
      <c r="A35" s="35"/>
      <c r="B35" s="36" t="s">
        <v>70</v>
      </c>
      <c r="C35" s="37" t="s">
        <v>15</v>
      </c>
      <c r="D35" s="38">
        <v>3900</v>
      </c>
      <c r="E35" s="38">
        <v>5222</v>
      </c>
      <c r="F35" s="39" t="s">
        <v>71</v>
      </c>
      <c r="G35" s="40">
        <v>0</v>
      </c>
      <c r="H35" s="41">
        <v>0</v>
      </c>
      <c r="I35" s="42">
        <v>0</v>
      </c>
      <c r="J35" s="43">
        <v>0</v>
      </c>
      <c r="L35" s="50"/>
    </row>
    <row r="36" spans="1:14" ht="22.5" x14ac:dyDescent="0.25">
      <c r="A36" s="35"/>
      <c r="B36" s="36" t="s">
        <v>72</v>
      </c>
      <c r="C36" s="37" t="s">
        <v>15</v>
      </c>
      <c r="D36" s="38">
        <v>3399</v>
      </c>
      <c r="E36" s="38">
        <v>5212</v>
      </c>
      <c r="F36" s="39" t="s">
        <v>73</v>
      </c>
      <c r="G36" s="40">
        <v>0</v>
      </c>
      <c r="H36" s="41">
        <v>10</v>
      </c>
      <c r="I36" s="42">
        <v>0</v>
      </c>
      <c r="J36" s="43">
        <f t="shared" si="0"/>
        <v>10</v>
      </c>
      <c r="L36" s="50"/>
    </row>
    <row r="37" spans="1:14" ht="22.5" x14ac:dyDescent="0.25">
      <c r="A37" s="35"/>
      <c r="B37" s="36" t="s">
        <v>74</v>
      </c>
      <c r="C37" s="37" t="s">
        <v>15</v>
      </c>
      <c r="D37" s="38">
        <v>3900</v>
      </c>
      <c r="E37" s="38">
        <v>5221</v>
      </c>
      <c r="F37" s="39" t="s">
        <v>75</v>
      </c>
      <c r="G37" s="40">
        <v>0</v>
      </c>
      <c r="H37" s="41">
        <v>10</v>
      </c>
      <c r="I37" s="42">
        <v>0</v>
      </c>
      <c r="J37" s="43">
        <f t="shared" si="0"/>
        <v>10</v>
      </c>
      <c r="L37" s="50"/>
    </row>
    <row r="38" spans="1:14" ht="22.5" x14ac:dyDescent="0.25">
      <c r="A38" s="35"/>
      <c r="B38" s="36" t="s">
        <v>76</v>
      </c>
      <c r="C38" s="37" t="s">
        <v>15</v>
      </c>
      <c r="D38" s="38">
        <v>3900</v>
      </c>
      <c r="E38" s="38">
        <v>5222</v>
      </c>
      <c r="F38" s="39" t="s">
        <v>77</v>
      </c>
      <c r="G38" s="40">
        <v>0</v>
      </c>
      <c r="H38" s="41">
        <v>20</v>
      </c>
      <c r="I38" s="42">
        <v>0</v>
      </c>
      <c r="J38" s="43">
        <f t="shared" si="0"/>
        <v>20</v>
      </c>
      <c r="L38" s="50"/>
    </row>
    <row r="39" spans="1:14" ht="22.5" x14ac:dyDescent="0.25">
      <c r="A39" s="35"/>
      <c r="B39" s="36" t="s">
        <v>78</v>
      </c>
      <c r="C39" s="37" t="s">
        <v>15</v>
      </c>
      <c r="D39" s="51">
        <v>3319</v>
      </c>
      <c r="E39" s="51">
        <v>5492</v>
      </c>
      <c r="F39" s="39" t="s">
        <v>79</v>
      </c>
      <c r="G39" s="40">
        <v>0</v>
      </c>
      <c r="H39" s="52">
        <v>10</v>
      </c>
      <c r="I39" s="42">
        <v>0</v>
      </c>
      <c r="J39" s="43">
        <f t="shared" si="0"/>
        <v>10</v>
      </c>
      <c r="L39" s="50"/>
    </row>
    <row r="40" spans="1:14" ht="22.5" x14ac:dyDescent="0.25">
      <c r="A40" s="35"/>
      <c r="B40" s="36" t="s">
        <v>80</v>
      </c>
      <c r="C40" s="37" t="s">
        <v>15</v>
      </c>
      <c r="D40" s="53">
        <v>3419</v>
      </c>
      <c r="E40" s="51">
        <v>5222</v>
      </c>
      <c r="F40" s="39" t="s">
        <v>81</v>
      </c>
      <c r="G40" s="40">
        <v>0</v>
      </c>
      <c r="H40" s="52">
        <v>10</v>
      </c>
      <c r="I40" s="42">
        <v>0</v>
      </c>
      <c r="J40" s="43">
        <f t="shared" si="0"/>
        <v>10</v>
      </c>
      <c r="L40" s="50"/>
    </row>
    <row r="41" spans="1:14" ht="22.5" x14ac:dyDescent="0.25">
      <c r="A41" s="35"/>
      <c r="B41" s="36" t="s">
        <v>82</v>
      </c>
      <c r="C41" s="37" t="s">
        <v>15</v>
      </c>
      <c r="D41" s="51">
        <v>3399</v>
      </c>
      <c r="E41" s="51">
        <v>5223</v>
      </c>
      <c r="F41" s="39" t="s">
        <v>83</v>
      </c>
      <c r="G41" s="40">
        <v>0</v>
      </c>
      <c r="H41" s="52">
        <v>20</v>
      </c>
      <c r="I41" s="42">
        <v>0</v>
      </c>
      <c r="J41" s="43">
        <f t="shared" si="0"/>
        <v>20</v>
      </c>
      <c r="L41" s="50"/>
    </row>
    <row r="42" spans="1:14" ht="22.5" x14ac:dyDescent="0.25">
      <c r="A42" s="35"/>
      <c r="B42" s="36" t="s">
        <v>84</v>
      </c>
      <c r="C42" s="37" t="s">
        <v>15</v>
      </c>
      <c r="D42" s="51">
        <v>3900</v>
      </c>
      <c r="E42" s="51">
        <v>5212</v>
      </c>
      <c r="F42" s="39" t="s">
        <v>85</v>
      </c>
      <c r="G42" s="40">
        <v>0</v>
      </c>
      <c r="H42" s="52">
        <v>20</v>
      </c>
      <c r="I42" s="42">
        <v>0</v>
      </c>
      <c r="J42" s="43">
        <f t="shared" si="0"/>
        <v>20</v>
      </c>
      <c r="L42" s="50"/>
    </row>
    <row r="43" spans="1:14" ht="22.5" x14ac:dyDescent="0.25">
      <c r="A43" s="35"/>
      <c r="B43" s="36" t="s">
        <v>86</v>
      </c>
      <c r="C43" s="37" t="s">
        <v>15</v>
      </c>
      <c r="D43" s="51">
        <v>3429</v>
      </c>
      <c r="E43" s="51">
        <v>5222</v>
      </c>
      <c r="F43" s="39" t="s">
        <v>87</v>
      </c>
      <c r="G43" s="40">
        <v>0</v>
      </c>
      <c r="H43" s="52">
        <v>9</v>
      </c>
      <c r="I43" s="42">
        <v>0</v>
      </c>
      <c r="J43" s="43">
        <f t="shared" si="0"/>
        <v>9</v>
      </c>
      <c r="L43" s="50"/>
      <c r="N43" s="49"/>
    </row>
    <row r="44" spans="1:14" ht="22.5" x14ac:dyDescent="0.25">
      <c r="A44" s="35"/>
      <c r="B44" s="36" t="s">
        <v>88</v>
      </c>
      <c r="C44" s="37" t="s">
        <v>15</v>
      </c>
      <c r="D44" s="51">
        <v>3900</v>
      </c>
      <c r="E44" s="51">
        <v>5229</v>
      </c>
      <c r="F44" s="54" t="s">
        <v>89</v>
      </c>
      <c r="G44" s="40">
        <v>0</v>
      </c>
      <c r="H44" s="52">
        <v>10</v>
      </c>
      <c r="I44" s="42">
        <v>0</v>
      </c>
      <c r="J44" s="43">
        <f t="shared" si="0"/>
        <v>10</v>
      </c>
      <c r="L44" s="50"/>
    </row>
    <row r="45" spans="1:14" ht="33.75" x14ac:dyDescent="0.25">
      <c r="A45" s="35"/>
      <c r="B45" s="36" t="s">
        <v>90</v>
      </c>
      <c r="C45" s="37" t="s">
        <v>15</v>
      </c>
      <c r="D45" s="38">
        <v>3900</v>
      </c>
      <c r="E45" s="38">
        <v>5222</v>
      </c>
      <c r="F45" s="39" t="s">
        <v>91</v>
      </c>
      <c r="G45" s="40">
        <v>0</v>
      </c>
      <c r="H45" s="52">
        <v>20</v>
      </c>
      <c r="I45" s="42">
        <v>0</v>
      </c>
      <c r="J45" s="43">
        <f t="shared" si="0"/>
        <v>20</v>
      </c>
      <c r="L45" s="50"/>
    </row>
    <row r="46" spans="1:14" ht="33.75" x14ac:dyDescent="0.25">
      <c r="A46" s="35"/>
      <c r="B46" s="36" t="s">
        <v>92</v>
      </c>
      <c r="C46" s="37" t="s">
        <v>93</v>
      </c>
      <c r="D46" s="38">
        <v>3429</v>
      </c>
      <c r="E46" s="38">
        <v>5321</v>
      </c>
      <c r="F46" s="39" t="s">
        <v>94</v>
      </c>
      <c r="G46" s="40">
        <v>0</v>
      </c>
      <c r="H46" s="52">
        <v>20</v>
      </c>
      <c r="I46" s="42">
        <v>0</v>
      </c>
      <c r="J46" s="43">
        <f t="shared" si="0"/>
        <v>20</v>
      </c>
      <c r="L46" s="50"/>
    </row>
    <row r="47" spans="1:14" ht="22.5" x14ac:dyDescent="0.25">
      <c r="A47" s="35"/>
      <c r="B47" s="36" t="s">
        <v>95</v>
      </c>
      <c r="C47" s="37" t="s">
        <v>15</v>
      </c>
      <c r="D47" s="51">
        <v>3900</v>
      </c>
      <c r="E47" s="51">
        <v>5213</v>
      </c>
      <c r="F47" s="39" t="s">
        <v>96</v>
      </c>
      <c r="G47" s="40">
        <v>0</v>
      </c>
      <c r="H47" s="52">
        <v>20</v>
      </c>
      <c r="I47" s="42">
        <v>0</v>
      </c>
      <c r="J47" s="43">
        <f t="shared" si="0"/>
        <v>20</v>
      </c>
      <c r="L47" s="50"/>
    </row>
    <row r="48" spans="1:14" ht="22.5" x14ac:dyDescent="0.25">
      <c r="A48" s="35"/>
      <c r="B48" s="36" t="s">
        <v>97</v>
      </c>
      <c r="C48" s="37" t="s">
        <v>15</v>
      </c>
      <c r="D48" s="51">
        <v>3429</v>
      </c>
      <c r="E48" s="51">
        <v>5492</v>
      </c>
      <c r="F48" s="39" t="s">
        <v>98</v>
      </c>
      <c r="G48" s="40">
        <v>0</v>
      </c>
      <c r="H48" s="52">
        <v>10</v>
      </c>
      <c r="I48" s="42">
        <v>0</v>
      </c>
      <c r="J48" s="43">
        <f t="shared" si="0"/>
        <v>10</v>
      </c>
      <c r="L48" s="50"/>
    </row>
    <row r="49" spans="1:14" ht="22.5" x14ac:dyDescent="0.25">
      <c r="A49" s="35"/>
      <c r="B49" s="36" t="s">
        <v>99</v>
      </c>
      <c r="C49" s="37" t="s">
        <v>15</v>
      </c>
      <c r="D49" s="51">
        <v>5512</v>
      </c>
      <c r="E49" s="51">
        <v>5222</v>
      </c>
      <c r="F49" s="39" t="s">
        <v>100</v>
      </c>
      <c r="G49" s="40">
        <v>0</v>
      </c>
      <c r="H49" s="52">
        <v>10</v>
      </c>
      <c r="I49" s="42">
        <v>0</v>
      </c>
      <c r="J49" s="43">
        <f t="shared" si="0"/>
        <v>10</v>
      </c>
      <c r="L49" s="50"/>
    </row>
    <row r="50" spans="1:14" ht="22.5" x14ac:dyDescent="0.25">
      <c r="A50" s="35"/>
      <c r="B50" s="36" t="s">
        <v>101</v>
      </c>
      <c r="C50" s="37" t="s">
        <v>15</v>
      </c>
      <c r="D50" s="51">
        <v>3319</v>
      </c>
      <c r="E50" s="51">
        <v>5213</v>
      </c>
      <c r="F50" s="39" t="s">
        <v>102</v>
      </c>
      <c r="G50" s="40">
        <v>0</v>
      </c>
      <c r="H50" s="52">
        <v>10</v>
      </c>
      <c r="I50" s="42">
        <v>0</v>
      </c>
      <c r="J50" s="43">
        <f t="shared" si="0"/>
        <v>10</v>
      </c>
      <c r="L50" s="50"/>
      <c r="N50" s="49"/>
    </row>
    <row r="51" spans="1:14" ht="22.5" x14ac:dyDescent="0.25">
      <c r="A51" s="35"/>
      <c r="B51" s="36" t="s">
        <v>103</v>
      </c>
      <c r="C51" s="37" t="s">
        <v>15</v>
      </c>
      <c r="D51" s="38">
        <v>3319</v>
      </c>
      <c r="E51" s="38">
        <v>5213</v>
      </c>
      <c r="F51" s="39" t="s">
        <v>104</v>
      </c>
      <c r="G51" s="40">
        <v>0</v>
      </c>
      <c r="H51" s="52">
        <v>20</v>
      </c>
      <c r="I51" s="42">
        <v>0</v>
      </c>
      <c r="J51" s="43">
        <f t="shared" si="0"/>
        <v>20</v>
      </c>
      <c r="L51" s="50"/>
    </row>
    <row r="52" spans="1:14" ht="22.5" x14ac:dyDescent="0.25">
      <c r="A52" s="35"/>
      <c r="B52" s="36" t="s">
        <v>105</v>
      </c>
      <c r="C52" s="37" t="s">
        <v>15</v>
      </c>
      <c r="D52" s="51">
        <v>3399</v>
      </c>
      <c r="E52" s="51">
        <v>5223</v>
      </c>
      <c r="F52" s="39" t="s">
        <v>106</v>
      </c>
      <c r="G52" s="40">
        <v>0</v>
      </c>
      <c r="H52" s="52">
        <v>20</v>
      </c>
      <c r="I52" s="42">
        <v>0</v>
      </c>
      <c r="J52" s="43">
        <f t="shared" si="0"/>
        <v>20</v>
      </c>
      <c r="L52" s="50"/>
    </row>
    <row r="53" spans="1:14" ht="22.5" x14ac:dyDescent="0.25">
      <c r="A53" s="35"/>
      <c r="B53" s="36" t="s">
        <v>107</v>
      </c>
      <c r="C53" s="37" t="s">
        <v>15</v>
      </c>
      <c r="D53" s="51">
        <v>3319</v>
      </c>
      <c r="E53" s="51">
        <v>5492</v>
      </c>
      <c r="F53" s="39" t="s">
        <v>108</v>
      </c>
      <c r="G53" s="40">
        <v>0</v>
      </c>
      <c r="H53" s="52">
        <v>20</v>
      </c>
      <c r="I53" s="42">
        <v>0</v>
      </c>
      <c r="J53" s="43">
        <f t="shared" si="0"/>
        <v>20</v>
      </c>
      <c r="L53" s="50"/>
    </row>
    <row r="54" spans="1:14" ht="22.5" x14ac:dyDescent="0.25">
      <c r="A54" s="35"/>
      <c r="B54" s="36" t="s">
        <v>109</v>
      </c>
      <c r="C54" s="37" t="s">
        <v>15</v>
      </c>
      <c r="D54" s="51">
        <v>3900</v>
      </c>
      <c r="E54" s="51">
        <v>5222</v>
      </c>
      <c r="F54" s="39" t="s">
        <v>110</v>
      </c>
      <c r="G54" s="40">
        <v>0</v>
      </c>
      <c r="H54" s="52">
        <v>10</v>
      </c>
      <c r="I54" s="42">
        <v>0</v>
      </c>
      <c r="J54" s="43">
        <f t="shared" si="0"/>
        <v>10</v>
      </c>
      <c r="L54" s="50"/>
    </row>
    <row r="55" spans="1:14" ht="22.5" x14ac:dyDescent="0.25">
      <c r="A55" s="35"/>
      <c r="B55" s="36" t="s">
        <v>111</v>
      </c>
      <c r="C55" s="37" t="s">
        <v>15</v>
      </c>
      <c r="D55" s="51">
        <v>3900</v>
      </c>
      <c r="E55" s="51">
        <v>5222</v>
      </c>
      <c r="F55" s="39" t="s">
        <v>112</v>
      </c>
      <c r="G55" s="40">
        <v>0</v>
      </c>
      <c r="H55" s="52">
        <v>10</v>
      </c>
      <c r="I55" s="42">
        <v>0</v>
      </c>
      <c r="J55" s="43">
        <f t="shared" si="0"/>
        <v>10</v>
      </c>
      <c r="L55" s="50"/>
    </row>
    <row r="56" spans="1:14" ht="22.5" x14ac:dyDescent="0.25">
      <c r="A56" s="35"/>
      <c r="B56" s="36" t="s">
        <v>113</v>
      </c>
      <c r="C56" s="37" t="s">
        <v>15</v>
      </c>
      <c r="D56" s="51">
        <v>3900</v>
      </c>
      <c r="E56" s="51">
        <v>5213</v>
      </c>
      <c r="F56" s="39" t="s">
        <v>114</v>
      </c>
      <c r="G56" s="40">
        <v>0</v>
      </c>
      <c r="H56" s="52">
        <v>10</v>
      </c>
      <c r="I56" s="42">
        <v>0</v>
      </c>
      <c r="J56" s="43">
        <f t="shared" si="0"/>
        <v>10</v>
      </c>
      <c r="L56" s="50"/>
    </row>
    <row r="57" spans="1:14" ht="22.5" x14ac:dyDescent="0.25">
      <c r="A57" s="35"/>
      <c r="B57" s="46" t="s">
        <v>115</v>
      </c>
      <c r="C57" s="55" t="s">
        <v>116</v>
      </c>
      <c r="D57" s="56">
        <v>3319</v>
      </c>
      <c r="E57" s="57">
        <v>5321</v>
      </c>
      <c r="F57" s="58" t="s">
        <v>117</v>
      </c>
      <c r="G57" s="40">
        <v>0</v>
      </c>
      <c r="H57" s="41">
        <v>20</v>
      </c>
      <c r="I57" s="42">
        <v>0</v>
      </c>
      <c r="J57" s="43">
        <f t="shared" si="0"/>
        <v>20</v>
      </c>
      <c r="L57" s="50"/>
    </row>
    <row r="58" spans="1:14" ht="22.5" x14ac:dyDescent="0.25">
      <c r="A58" s="35"/>
      <c r="B58" s="46" t="s">
        <v>118</v>
      </c>
      <c r="C58" s="55" t="s">
        <v>15</v>
      </c>
      <c r="D58" s="56">
        <v>3313</v>
      </c>
      <c r="E58" s="57">
        <v>5213</v>
      </c>
      <c r="F58" s="59" t="s">
        <v>119</v>
      </c>
      <c r="G58" s="40">
        <v>0</v>
      </c>
      <c r="H58" s="41">
        <v>10</v>
      </c>
      <c r="I58" s="42">
        <v>0</v>
      </c>
      <c r="J58" s="43">
        <v>10</v>
      </c>
      <c r="L58" s="50"/>
    </row>
    <row r="59" spans="1:14" ht="22.5" x14ac:dyDescent="0.25">
      <c r="A59" s="35"/>
      <c r="B59" s="46" t="s">
        <v>120</v>
      </c>
      <c r="C59" s="55" t="s">
        <v>15</v>
      </c>
      <c r="D59" s="56">
        <v>3312</v>
      </c>
      <c r="E59" s="57">
        <v>5222</v>
      </c>
      <c r="F59" s="58" t="s">
        <v>121</v>
      </c>
      <c r="G59" s="40">
        <v>0</v>
      </c>
      <c r="H59" s="41">
        <v>20</v>
      </c>
      <c r="I59" s="42">
        <v>0</v>
      </c>
      <c r="J59" s="43">
        <v>20</v>
      </c>
      <c r="L59" s="50"/>
    </row>
    <row r="60" spans="1:14" ht="22.5" x14ac:dyDescent="0.25">
      <c r="A60" s="35"/>
      <c r="B60" s="46" t="s">
        <v>122</v>
      </c>
      <c r="C60" s="55" t="s">
        <v>15</v>
      </c>
      <c r="D60" s="56">
        <v>3319</v>
      </c>
      <c r="E60" s="57">
        <v>5222</v>
      </c>
      <c r="F60" s="58" t="s">
        <v>123</v>
      </c>
      <c r="G60" s="40">
        <v>0</v>
      </c>
      <c r="H60" s="41">
        <v>10</v>
      </c>
      <c r="I60" s="42">
        <v>0</v>
      </c>
      <c r="J60" s="43">
        <v>10</v>
      </c>
      <c r="L60" s="50"/>
    </row>
    <row r="61" spans="1:14" ht="33.75" x14ac:dyDescent="0.25">
      <c r="A61" s="35"/>
      <c r="B61" s="46" t="s">
        <v>124</v>
      </c>
      <c r="C61" s="55" t="s">
        <v>15</v>
      </c>
      <c r="D61" s="56">
        <v>3317</v>
      </c>
      <c r="E61" s="57">
        <v>5492</v>
      </c>
      <c r="F61" s="58" t="s">
        <v>125</v>
      </c>
      <c r="G61" s="40">
        <v>0</v>
      </c>
      <c r="H61" s="41">
        <v>0</v>
      </c>
      <c r="I61" s="42">
        <v>0</v>
      </c>
      <c r="J61" s="43">
        <v>0</v>
      </c>
      <c r="L61" s="50"/>
    </row>
    <row r="62" spans="1:14" ht="22.5" x14ac:dyDescent="0.25">
      <c r="A62" s="35"/>
      <c r="B62" s="46" t="s">
        <v>126</v>
      </c>
      <c r="C62" s="55" t="s">
        <v>15</v>
      </c>
      <c r="D62" s="56">
        <v>3399</v>
      </c>
      <c r="E62" s="57">
        <v>5222</v>
      </c>
      <c r="F62" s="58" t="s">
        <v>127</v>
      </c>
      <c r="G62" s="40">
        <v>0</v>
      </c>
      <c r="H62" s="41">
        <v>10</v>
      </c>
      <c r="I62" s="42">
        <v>0</v>
      </c>
      <c r="J62" s="43">
        <v>10</v>
      </c>
      <c r="L62" s="50"/>
    </row>
    <row r="63" spans="1:14" ht="22.5" x14ac:dyDescent="0.25">
      <c r="A63" s="35"/>
      <c r="B63" s="46" t="s">
        <v>128</v>
      </c>
      <c r="C63" s="55" t="s">
        <v>15</v>
      </c>
      <c r="D63" s="56">
        <v>3900</v>
      </c>
      <c r="E63" s="57">
        <v>5213</v>
      </c>
      <c r="F63" s="58" t="s">
        <v>129</v>
      </c>
      <c r="G63" s="40">
        <v>0</v>
      </c>
      <c r="H63" s="41">
        <v>10</v>
      </c>
      <c r="I63" s="42">
        <v>0</v>
      </c>
      <c r="J63" s="43">
        <v>10</v>
      </c>
      <c r="L63" s="50"/>
    </row>
    <row r="64" spans="1:14" ht="22.5" x14ac:dyDescent="0.25">
      <c r="A64" s="35"/>
      <c r="B64" s="46" t="s">
        <v>130</v>
      </c>
      <c r="C64" s="55" t="s">
        <v>15</v>
      </c>
      <c r="D64" s="56">
        <v>3429</v>
      </c>
      <c r="E64" s="57">
        <v>5213</v>
      </c>
      <c r="F64" s="58" t="s">
        <v>131</v>
      </c>
      <c r="G64" s="40">
        <v>0</v>
      </c>
      <c r="H64" s="41">
        <v>20</v>
      </c>
      <c r="I64" s="42">
        <v>0</v>
      </c>
      <c r="J64" s="43">
        <v>20</v>
      </c>
      <c r="L64" s="50"/>
    </row>
    <row r="65" spans="1:12" ht="33.75" x14ac:dyDescent="0.25">
      <c r="A65" s="35"/>
      <c r="B65" s="46" t="s">
        <v>132</v>
      </c>
      <c r="C65" s="55" t="s">
        <v>15</v>
      </c>
      <c r="D65" s="56">
        <v>3429</v>
      </c>
      <c r="E65" s="57">
        <v>5492</v>
      </c>
      <c r="F65" s="58" t="s">
        <v>133</v>
      </c>
      <c r="G65" s="40">
        <v>0</v>
      </c>
      <c r="H65" s="41">
        <v>20</v>
      </c>
      <c r="I65" s="42">
        <v>0</v>
      </c>
      <c r="J65" s="43">
        <v>20</v>
      </c>
      <c r="L65" s="50"/>
    </row>
    <row r="66" spans="1:12" ht="22.5" x14ac:dyDescent="0.25">
      <c r="A66" s="35"/>
      <c r="B66" s="46" t="s">
        <v>134</v>
      </c>
      <c r="C66" s="55" t="s">
        <v>15</v>
      </c>
      <c r="D66" s="56">
        <v>3312</v>
      </c>
      <c r="E66" s="57">
        <v>5213</v>
      </c>
      <c r="F66" s="58" t="s">
        <v>135</v>
      </c>
      <c r="G66" s="40">
        <v>0</v>
      </c>
      <c r="H66" s="41">
        <v>15</v>
      </c>
      <c r="I66" s="42">
        <v>0</v>
      </c>
      <c r="J66" s="43">
        <v>15</v>
      </c>
      <c r="L66" s="50"/>
    </row>
    <row r="67" spans="1:12" ht="22.5" x14ac:dyDescent="0.25">
      <c r="A67" s="35"/>
      <c r="B67" s="46" t="s">
        <v>136</v>
      </c>
      <c r="C67" s="55" t="s">
        <v>15</v>
      </c>
      <c r="D67" s="56">
        <v>3299</v>
      </c>
      <c r="E67" s="57">
        <v>5332</v>
      </c>
      <c r="F67" s="58" t="s">
        <v>137</v>
      </c>
      <c r="G67" s="40">
        <v>0</v>
      </c>
      <c r="H67" s="41">
        <v>20</v>
      </c>
      <c r="I67" s="42">
        <v>0</v>
      </c>
      <c r="J67" s="43">
        <v>20</v>
      </c>
      <c r="L67" s="50"/>
    </row>
    <row r="68" spans="1:12" ht="22.5" x14ac:dyDescent="0.25">
      <c r="A68" s="35"/>
      <c r="B68" s="46" t="s">
        <v>138</v>
      </c>
      <c r="C68" s="55" t="s">
        <v>15</v>
      </c>
      <c r="D68" s="56">
        <v>3319</v>
      </c>
      <c r="E68" s="57">
        <v>5222</v>
      </c>
      <c r="F68" s="58" t="s">
        <v>139</v>
      </c>
      <c r="G68" s="40">
        <v>0</v>
      </c>
      <c r="H68" s="41">
        <v>10</v>
      </c>
      <c r="I68" s="42">
        <v>0</v>
      </c>
      <c r="J68" s="43">
        <v>10</v>
      </c>
      <c r="L68" s="50"/>
    </row>
    <row r="69" spans="1:12" ht="33.75" x14ac:dyDescent="0.25">
      <c r="A69" s="35"/>
      <c r="B69" s="46" t="s">
        <v>140</v>
      </c>
      <c r="C69" s="55" t="s">
        <v>141</v>
      </c>
      <c r="D69" s="56">
        <v>3429</v>
      </c>
      <c r="E69" s="57">
        <v>5321</v>
      </c>
      <c r="F69" s="58" t="s">
        <v>142</v>
      </c>
      <c r="G69" s="40">
        <v>0</v>
      </c>
      <c r="H69" s="41">
        <v>10</v>
      </c>
      <c r="I69" s="42">
        <v>0</v>
      </c>
      <c r="J69" s="43">
        <v>10</v>
      </c>
      <c r="L69" s="50"/>
    </row>
    <row r="70" spans="1:12" ht="33.75" x14ac:dyDescent="0.25">
      <c r="A70" s="35"/>
      <c r="B70" s="46" t="s">
        <v>143</v>
      </c>
      <c r="C70" s="55" t="s">
        <v>15</v>
      </c>
      <c r="D70" s="56">
        <v>3399</v>
      </c>
      <c r="E70" s="57">
        <v>5223</v>
      </c>
      <c r="F70" s="58" t="s">
        <v>144</v>
      </c>
      <c r="G70" s="40">
        <v>0</v>
      </c>
      <c r="H70" s="41">
        <v>15</v>
      </c>
      <c r="I70" s="42">
        <v>0</v>
      </c>
      <c r="J70" s="43">
        <v>15</v>
      </c>
      <c r="L70" s="50"/>
    </row>
    <row r="71" spans="1:12" ht="22.5" x14ac:dyDescent="0.25">
      <c r="A71" s="35"/>
      <c r="B71" s="46" t="s">
        <v>145</v>
      </c>
      <c r="C71" s="55" t="s">
        <v>15</v>
      </c>
      <c r="D71" s="56">
        <v>3900</v>
      </c>
      <c r="E71" s="57">
        <v>5222</v>
      </c>
      <c r="F71" s="58" t="s">
        <v>146</v>
      </c>
      <c r="G71" s="40">
        <v>0</v>
      </c>
      <c r="H71" s="41">
        <v>5</v>
      </c>
      <c r="I71" s="42">
        <v>0</v>
      </c>
      <c r="J71" s="43">
        <v>5</v>
      </c>
      <c r="L71" s="50"/>
    </row>
    <row r="72" spans="1:12" ht="22.5" x14ac:dyDescent="0.25">
      <c r="A72" s="35"/>
      <c r="B72" s="46" t="s">
        <v>147</v>
      </c>
      <c r="C72" s="55" t="s">
        <v>15</v>
      </c>
      <c r="D72" s="56">
        <v>3900</v>
      </c>
      <c r="E72" s="57">
        <v>5213</v>
      </c>
      <c r="F72" s="58" t="s">
        <v>148</v>
      </c>
      <c r="G72" s="40">
        <v>0</v>
      </c>
      <c r="H72" s="41">
        <v>10</v>
      </c>
      <c r="I72" s="42">
        <v>0</v>
      </c>
      <c r="J72" s="43">
        <v>10</v>
      </c>
      <c r="L72" s="50"/>
    </row>
    <row r="73" spans="1:12" ht="22.5" x14ac:dyDescent="0.25">
      <c r="A73" s="35"/>
      <c r="B73" s="46" t="s">
        <v>149</v>
      </c>
      <c r="C73" s="55" t="s">
        <v>150</v>
      </c>
      <c r="D73" s="56">
        <v>3421</v>
      </c>
      <c r="E73" s="57">
        <v>5321</v>
      </c>
      <c r="F73" s="58" t="s">
        <v>151</v>
      </c>
      <c r="G73" s="40">
        <v>0</v>
      </c>
      <c r="H73" s="41">
        <v>10</v>
      </c>
      <c r="I73" s="42">
        <v>0</v>
      </c>
      <c r="J73" s="43">
        <v>10</v>
      </c>
      <c r="L73" s="50"/>
    </row>
    <row r="74" spans="1:12" ht="22.5" x14ac:dyDescent="0.25">
      <c r="A74" s="35"/>
      <c r="B74" s="46" t="s">
        <v>152</v>
      </c>
      <c r="C74" s="55" t="s">
        <v>15</v>
      </c>
      <c r="D74" s="56">
        <v>3399</v>
      </c>
      <c r="E74" s="57">
        <v>5222</v>
      </c>
      <c r="F74" s="58" t="s">
        <v>153</v>
      </c>
      <c r="G74" s="40">
        <v>0</v>
      </c>
      <c r="H74" s="41">
        <v>20</v>
      </c>
      <c r="I74" s="42">
        <v>0</v>
      </c>
      <c r="J74" s="43">
        <v>20</v>
      </c>
      <c r="L74" s="50"/>
    </row>
    <row r="75" spans="1:12" ht="22.5" x14ac:dyDescent="0.25">
      <c r="A75" s="35"/>
      <c r="B75" s="46" t="s">
        <v>154</v>
      </c>
      <c r="C75" s="55" t="s">
        <v>15</v>
      </c>
      <c r="D75" s="56">
        <v>3419</v>
      </c>
      <c r="E75" s="57">
        <v>5229</v>
      </c>
      <c r="F75" s="58" t="s">
        <v>155</v>
      </c>
      <c r="G75" s="40">
        <v>0</v>
      </c>
      <c r="H75" s="41">
        <v>10</v>
      </c>
      <c r="I75" s="42">
        <v>0</v>
      </c>
      <c r="J75" s="43">
        <v>10</v>
      </c>
      <c r="L75" s="50"/>
    </row>
    <row r="76" spans="1:12" ht="22.5" x14ac:dyDescent="0.25">
      <c r="A76" s="35"/>
      <c r="B76" s="46" t="s">
        <v>156</v>
      </c>
      <c r="C76" s="55" t="s">
        <v>157</v>
      </c>
      <c r="D76" s="56">
        <v>3319</v>
      </c>
      <c r="E76" s="57">
        <v>5321</v>
      </c>
      <c r="F76" s="58" t="s">
        <v>158</v>
      </c>
      <c r="G76" s="40">
        <v>0</v>
      </c>
      <c r="H76" s="41">
        <v>10</v>
      </c>
      <c r="I76" s="42">
        <v>0</v>
      </c>
      <c r="J76" s="43">
        <v>10</v>
      </c>
      <c r="L76" s="50"/>
    </row>
    <row r="77" spans="1:12" ht="22.5" x14ac:dyDescent="0.25">
      <c r="A77" s="35"/>
      <c r="B77" s="46" t="s">
        <v>159</v>
      </c>
      <c r="C77" s="55" t="s">
        <v>15</v>
      </c>
      <c r="D77" s="56">
        <v>3312</v>
      </c>
      <c r="E77" s="57">
        <v>5221</v>
      </c>
      <c r="F77" s="58" t="s">
        <v>160</v>
      </c>
      <c r="G77" s="40">
        <v>0</v>
      </c>
      <c r="H77" s="41">
        <v>10</v>
      </c>
      <c r="I77" s="42">
        <v>0</v>
      </c>
      <c r="J77" s="43">
        <v>10</v>
      </c>
      <c r="L77" s="50"/>
    </row>
    <row r="78" spans="1:12" ht="22.5" x14ac:dyDescent="0.25">
      <c r="A78" s="35"/>
      <c r="B78" s="46" t="s">
        <v>161</v>
      </c>
      <c r="C78" s="55" t="s">
        <v>15</v>
      </c>
      <c r="D78" s="56">
        <v>3421</v>
      </c>
      <c r="E78" s="57">
        <v>5222</v>
      </c>
      <c r="F78" s="58" t="s">
        <v>162</v>
      </c>
      <c r="G78" s="40">
        <v>0</v>
      </c>
      <c r="H78" s="41">
        <v>10</v>
      </c>
      <c r="I78" s="42">
        <v>0</v>
      </c>
      <c r="J78" s="43">
        <v>10</v>
      </c>
      <c r="L78" s="50"/>
    </row>
    <row r="79" spans="1:12" ht="33.75" x14ac:dyDescent="0.25">
      <c r="A79" s="35"/>
      <c r="B79" s="46" t="s">
        <v>163</v>
      </c>
      <c r="C79" s="55" t="s">
        <v>15</v>
      </c>
      <c r="D79" s="56">
        <v>3900</v>
      </c>
      <c r="E79" s="57">
        <v>5222</v>
      </c>
      <c r="F79" s="58" t="s">
        <v>164</v>
      </c>
      <c r="G79" s="40">
        <v>0</v>
      </c>
      <c r="H79" s="41">
        <v>5</v>
      </c>
      <c r="I79" s="42">
        <v>0</v>
      </c>
      <c r="J79" s="43">
        <v>5</v>
      </c>
      <c r="L79" s="50"/>
    </row>
    <row r="80" spans="1:12" ht="22.5" x14ac:dyDescent="0.25">
      <c r="A80" s="35"/>
      <c r="B80" s="46" t="s">
        <v>165</v>
      </c>
      <c r="C80" s="55" t="s">
        <v>15</v>
      </c>
      <c r="D80" s="56">
        <v>3900</v>
      </c>
      <c r="E80" s="57">
        <v>5222</v>
      </c>
      <c r="F80" s="58" t="s">
        <v>166</v>
      </c>
      <c r="G80" s="40">
        <v>0</v>
      </c>
      <c r="H80" s="41">
        <v>10</v>
      </c>
      <c r="I80" s="42">
        <v>0</v>
      </c>
      <c r="J80" s="43">
        <v>10</v>
      </c>
      <c r="L80" s="50"/>
    </row>
    <row r="81" spans="1:12" ht="22.5" x14ac:dyDescent="0.25">
      <c r="A81" s="35"/>
      <c r="B81" s="46" t="s">
        <v>167</v>
      </c>
      <c r="C81" s="55" t="s">
        <v>15</v>
      </c>
      <c r="D81" s="56">
        <v>5511</v>
      </c>
      <c r="E81" s="57">
        <v>5222</v>
      </c>
      <c r="F81" s="58" t="s">
        <v>168</v>
      </c>
      <c r="G81" s="40">
        <v>0</v>
      </c>
      <c r="H81" s="41">
        <v>5</v>
      </c>
      <c r="I81" s="42">
        <v>0</v>
      </c>
      <c r="J81" s="43">
        <v>5</v>
      </c>
      <c r="L81" s="50"/>
    </row>
    <row r="82" spans="1:12" ht="22.5" x14ac:dyDescent="0.25">
      <c r="A82" s="35"/>
      <c r="B82" s="46" t="s">
        <v>169</v>
      </c>
      <c r="C82" s="55" t="s">
        <v>15</v>
      </c>
      <c r="D82" s="56">
        <v>3900</v>
      </c>
      <c r="E82" s="57">
        <v>5222</v>
      </c>
      <c r="F82" s="58" t="s">
        <v>170</v>
      </c>
      <c r="G82" s="40">
        <v>0</v>
      </c>
      <c r="H82" s="41">
        <v>10</v>
      </c>
      <c r="I82" s="42">
        <v>0</v>
      </c>
      <c r="J82" s="43">
        <v>10</v>
      </c>
      <c r="L82" s="50"/>
    </row>
    <row r="83" spans="1:12" ht="22.5" x14ac:dyDescent="0.25">
      <c r="A83" s="35"/>
      <c r="B83" s="46" t="s">
        <v>171</v>
      </c>
      <c r="C83" s="55" t="s">
        <v>15</v>
      </c>
      <c r="D83" s="56">
        <v>3900</v>
      </c>
      <c r="E83" s="57">
        <v>5213</v>
      </c>
      <c r="F83" s="58" t="s">
        <v>172</v>
      </c>
      <c r="G83" s="40">
        <v>0</v>
      </c>
      <c r="H83" s="41">
        <v>10</v>
      </c>
      <c r="I83" s="42">
        <v>0</v>
      </c>
      <c r="J83" s="43">
        <v>10</v>
      </c>
      <c r="L83" s="50"/>
    </row>
    <row r="84" spans="1:12" ht="22.5" x14ac:dyDescent="0.25">
      <c r="A84" s="35"/>
      <c r="B84" s="46" t="s">
        <v>173</v>
      </c>
      <c r="C84" s="55" t="s">
        <v>174</v>
      </c>
      <c r="D84" s="56">
        <v>3429</v>
      </c>
      <c r="E84" s="57">
        <v>5221</v>
      </c>
      <c r="F84" s="58" t="s">
        <v>175</v>
      </c>
      <c r="G84" s="40">
        <v>0</v>
      </c>
      <c r="H84" s="41">
        <v>10</v>
      </c>
      <c r="I84" s="42">
        <v>0</v>
      </c>
      <c r="J84" s="43">
        <v>10</v>
      </c>
      <c r="L84" s="50"/>
    </row>
    <row r="85" spans="1:12" ht="22.5" x14ac:dyDescent="0.25">
      <c r="A85" s="35"/>
      <c r="B85" s="46" t="s">
        <v>176</v>
      </c>
      <c r="C85" s="55" t="s">
        <v>15</v>
      </c>
      <c r="D85" s="56">
        <v>3900</v>
      </c>
      <c r="E85" s="57">
        <v>5212</v>
      </c>
      <c r="F85" s="58" t="s">
        <v>177</v>
      </c>
      <c r="G85" s="40">
        <v>0</v>
      </c>
      <c r="H85" s="41">
        <v>5</v>
      </c>
      <c r="I85" s="42">
        <v>0</v>
      </c>
      <c r="J85" s="43">
        <v>5</v>
      </c>
      <c r="L85" s="50"/>
    </row>
    <row r="86" spans="1:12" ht="22.5" x14ac:dyDescent="0.25">
      <c r="A86" s="35"/>
      <c r="B86" s="46" t="s">
        <v>178</v>
      </c>
      <c r="C86" s="55" t="s">
        <v>15</v>
      </c>
      <c r="D86" s="56">
        <v>3900</v>
      </c>
      <c r="E86" s="57">
        <v>5493</v>
      </c>
      <c r="F86" s="58" t="s">
        <v>179</v>
      </c>
      <c r="G86" s="40">
        <v>0</v>
      </c>
      <c r="H86" s="41">
        <v>10</v>
      </c>
      <c r="I86" s="42">
        <v>0</v>
      </c>
      <c r="J86" s="43">
        <v>10</v>
      </c>
      <c r="L86" s="50"/>
    </row>
    <row r="87" spans="1:12" ht="22.5" x14ac:dyDescent="0.25">
      <c r="A87" s="35"/>
      <c r="B87" s="46" t="s">
        <v>180</v>
      </c>
      <c r="C87" s="55" t="s">
        <v>15</v>
      </c>
      <c r="D87" s="56">
        <v>3314</v>
      </c>
      <c r="E87" s="57">
        <v>5229</v>
      </c>
      <c r="F87" s="58" t="s">
        <v>181</v>
      </c>
      <c r="G87" s="40">
        <v>0</v>
      </c>
      <c r="H87" s="41">
        <v>10</v>
      </c>
      <c r="I87" s="42">
        <v>0</v>
      </c>
      <c r="J87" s="43">
        <v>10</v>
      </c>
      <c r="L87" s="50"/>
    </row>
    <row r="88" spans="1:12" ht="33.75" x14ac:dyDescent="0.25">
      <c r="A88" s="35"/>
      <c r="B88" s="46" t="s">
        <v>182</v>
      </c>
      <c r="C88" s="55" t="s">
        <v>15</v>
      </c>
      <c r="D88" s="56">
        <v>3429</v>
      </c>
      <c r="E88" s="57">
        <v>5221</v>
      </c>
      <c r="F88" s="58" t="s">
        <v>183</v>
      </c>
      <c r="G88" s="40">
        <v>0</v>
      </c>
      <c r="H88" s="41">
        <v>12</v>
      </c>
      <c r="I88" s="42">
        <v>0</v>
      </c>
      <c r="J88" s="43">
        <v>12</v>
      </c>
      <c r="L88" s="50"/>
    </row>
    <row r="89" spans="1:12" ht="22.5" x14ac:dyDescent="0.25">
      <c r="A89" s="35"/>
      <c r="B89" s="46" t="s">
        <v>184</v>
      </c>
      <c r="C89" s="55" t="s">
        <v>15</v>
      </c>
      <c r="D89" s="56">
        <v>3900</v>
      </c>
      <c r="E89" s="57">
        <v>5222</v>
      </c>
      <c r="F89" s="58" t="s">
        <v>185</v>
      </c>
      <c r="G89" s="40">
        <v>0</v>
      </c>
      <c r="H89" s="41">
        <v>15</v>
      </c>
      <c r="I89" s="42">
        <v>0</v>
      </c>
      <c r="J89" s="43">
        <v>15</v>
      </c>
      <c r="L89" s="50"/>
    </row>
    <row r="90" spans="1:12" ht="22.5" x14ac:dyDescent="0.25">
      <c r="A90" s="35"/>
      <c r="B90" s="46" t="s">
        <v>186</v>
      </c>
      <c r="C90" s="55" t="s">
        <v>15</v>
      </c>
      <c r="D90" s="56">
        <v>3900</v>
      </c>
      <c r="E90" s="57">
        <v>5222</v>
      </c>
      <c r="F90" s="58" t="s">
        <v>187</v>
      </c>
      <c r="G90" s="40">
        <v>0</v>
      </c>
      <c r="H90" s="41">
        <v>15</v>
      </c>
      <c r="I90" s="42">
        <v>0</v>
      </c>
      <c r="J90" s="43">
        <v>15</v>
      </c>
      <c r="L90" s="50"/>
    </row>
    <row r="91" spans="1:12" ht="22.5" x14ac:dyDescent="0.25">
      <c r="A91" s="35"/>
      <c r="B91" s="46" t="s">
        <v>188</v>
      </c>
      <c r="C91" s="55" t="s">
        <v>15</v>
      </c>
      <c r="D91" s="56">
        <v>3399</v>
      </c>
      <c r="E91" s="57">
        <v>5223</v>
      </c>
      <c r="F91" s="58" t="s">
        <v>189</v>
      </c>
      <c r="G91" s="40">
        <v>0</v>
      </c>
      <c r="H91" s="41">
        <v>14</v>
      </c>
      <c r="I91" s="42">
        <v>0</v>
      </c>
      <c r="J91" s="43">
        <v>14</v>
      </c>
      <c r="L91" s="50"/>
    </row>
    <row r="92" spans="1:12" ht="22.5" x14ac:dyDescent="0.25">
      <c r="A92" s="35"/>
      <c r="B92" s="46" t="s">
        <v>190</v>
      </c>
      <c r="C92" s="55" t="s">
        <v>15</v>
      </c>
      <c r="D92" s="56">
        <v>3319</v>
      </c>
      <c r="E92" s="57">
        <v>5222</v>
      </c>
      <c r="F92" s="58" t="s">
        <v>191</v>
      </c>
      <c r="G92" s="40">
        <v>0</v>
      </c>
      <c r="H92" s="41">
        <v>10</v>
      </c>
      <c r="I92" s="42">
        <v>0</v>
      </c>
      <c r="J92" s="43">
        <v>10</v>
      </c>
      <c r="L92" s="50"/>
    </row>
    <row r="93" spans="1:12" ht="22.5" x14ac:dyDescent="0.25">
      <c r="A93" s="35"/>
      <c r="B93" s="46" t="s">
        <v>192</v>
      </c>
      <c r="C93" s="55" t="s">
        <v>15</v>
      </c>
      <c r="D93" s="56">
        <v>3399</v>
      </c>
      <c r="E93" s="57">
        <v>5222</v>
      </c>
      <c r="F93" s="58" t="s">
        <v>193</v>
      </c>
      <c r="G93" s="40">
        <v>0</v>
      </c>
      <c r="H93" s="41">
        <v>10</v>
      </c>
      <c r="I93" s="42">
        <v>0</v>
      </c>
      <c r="J93" s="43">
        <v>10</v>
      </c>
      <c r="L93" s="50"/>
    </row>
    <row r="94" spans="1:12" ht="22.5" x14ac:dyDescent="0.25">
      <c r="A94" s="35"/>
      <c r="B94" s="46" t="s">
        <v>194</v>
      </c>
      <c r="C94" s="55" t="s">
        <v>15</v>
      </c>
      <c r="D94" s="56">
        <v>3429</v>
      </c>
      <c r="E94" s="57">
        <v>5222</v>
      </c>
      <c r="F94" s="58" t="s">
        <v>195</v>
      </c>
      <c r="G94" s="40">
        <v>0</v>
      </c>
      <c r="H94" s="41">
        <v>10</v>
      </c>
      <c r="I94" s="42">
        <v>0</v>
      </c>
      <c r="J94" s="43">
        <v>10</v>
      </c>
      <c r="L94" s="50"/>
    </row>
    <row r="95" spans="1:12" ht="22.5" x14ac:dyDescent="0.25">
      <c r="A95" s="35"/>
      <c r="B95" s="46" t="s">
        <v>196</v>
      </c>
      <c r="C95" s="55" t="s">
        <v>15</v>
      </c>
      <c r="D95" s="56">
        <v>3319</v>
      </c>
      <c r="E95" s="57">
        <v>5212</v>
      </c>
      <c r="F95" s="58" t="s">
        <v>197</v>
      </c>
      <c r="G95" s="40">
        <v>0</v>
      </c>
      <c r="H95" s="41">
        <v>10</v>
      </c>
      <c r="I95" s="42">
        <v>0</v>
      </c>
      <c r="J95" s="43">
        <v>10</v>
      </c>
      <c r="L95" s="50"/>
    </row>
    <row r="96" spans="1:12" ht="22.5" x14ac:dyDescent="0.25">
      <c r="A96" s="35"/>
      <c r="B96" s="46" t="s">
        <v>198</v>
      </c>
      <c r="C96" s="55" t="s">
        <v>15</v>
      </c>
      <c r="D96" s="56">
        <v>3419</v>
      </c>
      <c r="E96" s="57">
        <v>5222</v>
      </c>
      <c r="F96" s="58" t="s">
        <v>199</v>
      </c>
      <c r="G96" s="40">
        <v>0</v>
      </c>
      <c r="H96" s="41">
        <v>10</v>
      </c>
      <c r="I96" s="42">
        <v>0</v>
      </c>
      <c r="J96" s="43">
        <v>10</v>
      </c>
      <c r="L96" s="50"/>
    </row>
    <row r="97" spans="1:12" ht="22.5" x14ac:dyDescent="0.25">
      <c r="A97" s="35"/>
      <c r="B97" s="46" t="s">
        <v>200</v>
      </c>
      <c r="C97" s="55" t="s">
        <v>15</v>
      </c>
      <c r="D97" s="56">
        <v>3900</v>
      </c>
      <c r="E97" s="57">
        <v>5229</v>
      </c>
      <c r="F97" s="58" t="s">
        <v>201</v>
      </c>
      <c r="G97" s="40">
        <v>0</v>
      </c>
      <c r="H97" s="41">
        <v>20</v>
      </c>
      <c r="I97" s="42">
        <v>0</v>
      </c>
      <c r="J97" s="43">
        <v>20</v>
      </c>
      <c r="L97" s="50"/>
    </row>
    <row r="98" spans="1:12" ht="22.5" x14ac:dyDescent="0.25">
      <c r="A98" s="35"/>
      <c r="B98" s="46" t="s">
        <v>202</v>
      </c>
      <c r="C98" s="55" t="s">
        <v>15</v>
      </c>
      <c r="D98" s="56">
        <v>3900</v>
      </c>
      <c r="E98" s="57">
        <v>5222</v>
      </c>
      <c r="F98" s="58" t="s">
        <v>203</v>
      </c>
      <c r="G98" s="40">
        <v>0</v>
      </c>
      <c r="H98" s="41">
        <v>10</v>
      </c>
      <c r="I98" s="42">
        <v>0</v>
      </c>
      <c r="J98" s="43">
        <v>10</v>
      </c>
      <c r="L98" s="50"/>
    </row>
    <row r="99" spans="1:12" ht="22.5" x14ac:dyDescent="0.25">
      <c r="A99" s="35"/>
      <c r="B99" s="46" t="s">
        <v>204</v>
      </c>
      <c r="C99" s="55" t="s">
        <v>205</v>
      </c>
      <c r="D99" s="56">
        <v>3900</v>
      </c>
      <c r="E99" s="57">
        <v>5321</v>
      </c>
      <c r="F99" s="58" t="s">
        <v>206</v>
      </c>
      <c r="G99" s="40">
        <v>0</v>
      </c>
      <c r="H99" s="41">
        <v>10</v>
      </c>
      <c r="I99" s="42">
        <v>0</v>
      </c>
      <c r="J99" s="43">
        <v>10</v>
      </c>
      <c r="L99" s="50"/>
    </row>
    <row r="100" spans="1:12" ht="22.5" x14ac:dyDescent="0.25">
      <c r="A100" s="35"/>
      <c r="B100" s="46" t="s">
        <v>207</v>
      </c>
      <c r="C100" s="55" t="s">
        <v>208</v>
      </c>
      <c r="D100" s="56">
        <v>3900</v>
      </c>
      <c r="E100" s="57">
        <v>5321</v>
      </c>
      <c r="F100" s="58" t="s">
        <v>209</v>
      </c>
      <c r="G100" s="40">
        <v>0</v>
      </c>
      <c r="H100" s="41">
        <v>10</v>
      </c>
      <c r="I100" s="42">
        <v>0</v>
      </c>
      <c r="J100" s="43">
        <v>10</v>
      </c>
      <c r="L100" s="50"/>
    </row>
    <row r="101" spans="1:12" ht="22.5" x14ac:dyDescent="0.25">
      <c r="A101" s="35"/>
      <c r="B101" s="46" t="s">
        <v>210</v>
      </c>
      <c r="C101" s="55" t="s">
        <v>211</v>
      </c>
      <c r="D101" s="56">
        <v>3900</v>
      </c>
      <c r="E101" s="57">
        <v>5321</v>
      </c>
      <c r="F101" s="58" t="s">
        <v>212</v>
      </c>
      <c r="G101" s="40">
        <v>0</v>
      </c>
      <c r="H101" s="41">
        <v>20</v>
      </c>
      <c r="I101" s="42">
        <v>0</v>
      </c>
      <c r="J101" s="43">
        <v>20</v>
      </c>
      <c r="L101" s="50"/>
    </row>
    <row r="102" spans="1:12" ht="22.5" x14ac:dyDescent="0.25">
      <c r="A102" s="35"/>
      <c r="B102" s="46" t="s">
        <v>260</v>
      </c>
      <c r="C102" s="55" t="s">
        <v>262</v>
      </c>
      <c r="D102" s="56">
        <v>3211</v>
      </c>
      <c r="E102" s="57">
        <v>5339</v>
      </c>
      <c r="F102" s="58" t="s">
        <v>261</v>
      </c>
      <c r="G102" s="40">
        <v>0</v>
      </c>
      <c r="H102" s="41">
        <v>0</v>
      </c>
      <c r="I102" s="42">
        <v>10</v>
      </c>
      <c r="J102" s="43">
        <v>10</v>
      </c>
      <c r="L102" s="50"/>
    </row>
    <row r="103" spans="1:12" x14ac:dyDescent="0.25">
      <c r="A103" s="35"/>
      <c r="B103" s="60"/>
      <c r="C103" s="61"/>
      <c r="D103" s="62"/>
      <c r="E103" s="63"/>
      <c r="F103" s="64"/>
      <c r="G103" s="40"/>
      <c r="H103" s="41"/>
      <c r="I103" s="42"/>
      <c r="J103" s="43"/>
      <c r="K103" s="65" t="s">
        <v>213</v>
      </c>
      <c r="L103" s="50"/>
    </row>
    <row r="104" spans="1:12" x14ac:dyDescent="0.25">
      <c r="A104" s="35"/>
      <c r="B104" s="36" t="s">
        <v>11</v>
      </c>
      <c r="C104" s="37" t="s">
        <v>11</v>
      </c>
      <c r="D104" s="38">
        <v>3900</v>
      </c>
      <c r="E104" s="38">
        <v>5499</v>
      </c>
      <c r="F104" s="39" t="s">
        <v>214</v>
      </c>
      <c r="G104" s="40">
        <v>250</v>
      </c>
      <c r="H104" s="41">
        <f>G104+SUM(H105:H106)</f>
        <v>600</v>
      </c>
      <c r="I104" s="42">
        <f>SUM(I105:I106)</f>
        <v>0</v>
      </c>
      <c r="J104" s="43">
        <f t="shared" si="0"/>
        <v>600</v>
      </c>
      <c r="L104" s="44"/>
    </row>
    <row r="105" spans="1:12" ht="22.5" x14ac:dyDescent="0.25">
      <c r="A105" s="35"/>
      <c r="B105" s="36" t="s">
        <v>215</v>
      </c>
      <c r="C105" s="37" t="s">
        <v>216</v>
      </c>
      <c r="D105" s="38">
        <v>3399</v>
      </c>
      <c r="E105" s="66">
        <v>5321</v>
      </c>
      <c r="F105" s="67" t="s">
        <v>217</v>
      </c>
      <c r="G105" s="68">
        <v>0</v>
      </c>
      <c r="H105" s="69">
        <v>50</v>
      </c>
      <c r="I105" s="70">
        <v>0</v>
      </c>
      <c r="J105" s="43">
        <f t="shared" si="0"/>
        <v>50</v>
      </c>
      <c r="L105" s="44"/>
    </row>
    <row r="106" spans="1:12" ht="22.5" x14ac:dyDescent="0.25">
      <c r="A106" s="35"/>
      <c r="B106" s="36" t="s">
        <v>218</v>
      </c>
      <c r="C106" s="71" t="s">
        <v>15</v>
      </c>
      <c r="D106" s="72">
        <v>3319</v>
      </c>
      <c r="E106" s="73">
        <v>5222</v>
      </c>
      <c r="F106" s="67" t="s">
        <v>219</v>
      </c>
      <c r="G106" s="68">
        <v>0</v>
      </c>
      <c r="H106" s="69">
        <v>300</v>
      </c>
      <c r="I106" s="70">
        <v>0</v>
      </c>
      <c r="J106" s="43">
        <f t="shared" si="0"/>
        <v>300</v>
      </c>
      <c r="L106" s="44"/>
    </row>
    <row r="107" spans="1:12" x14ac:dyDescent="0.25">
      <c r="A107" s="25" t="s">
        <v>10</v>
      </c>
      <c r="B107" s="74" t="s">
        <v>220</v>
      </c>
      <c r="C107" s="75" t="s">
        <v>15</v>
      </c>
      <c r="D107" s="76" t="s">
        <v>11</v>
      </c>
      <c r="E107" s="76" t="s">
        <v>11</v>
      </c>
      <c r="F107" s="77" t="s">
        <v>221</v>
      </c>
      <c r="G107" s="30">
        <f>G108</f>
        <v>800</v>
      </c>
      <c r="H107" s="31">
        <f t="shared" ref="H107:I107" si="1">H108</f>
        <v>800</v>
      </c>
      <c r="I107" s="32">
        <f t="shared" si="1"/>
        <v>0</v>
      </c>
      <c r="J107" s="78">
        <f>I107+H107</f>
        <v>800</v>
      </c>
      <c r="L107" s="34"/>
    </row>
    <row r="108" spans="1:12" x14ac:dyDescent="0.25">
      <c r="A108" s="35"/>
      <c r="B108" s="79"/>
      <c r="C108" s="80"/>
      <c r="D108" s="81">
        <v>6113</v>
      </c>
      <c r="E108" s="81">
        <v>5229</v>
      </c>
      <c r="F108" s="82" t="s">
        <v>222</v>
      </c>
      <c r="G108" s="40">
        <v>800</v>
      </c>
      <c r="H108" s="41">
        <v>800</v>
      </c>
      <c r="I108" s="42">
        <v>0</v>
      </c>
      <c r="J108" s="43">
        <f t="shared" si="0"/>
        <v>800</v>
      </c>
      <c r="L108" s="44"/>
    </row>
    <row r="109" spans="1:12" x14ac:dyDescent="0.25">
      <c r="A109" s="25" t="s">
        <v>10</v>
      </c>
      <c r="B109" s="74" t="s">
        <v>223</v>
      </c>
      <c r="C109" s="75" t="s">
        <v>15</v>
      </c>
      <c r="D109" s="76" t="s">
        <v>11</v>
      </c>
      <c r="E109" s="76" t="s">
        <v>11</v>
      </c>
      <c r="F109" s="77" t="s">
        <v>224</v>
      </c>
      <c r="G109" s="30">
        <f>G110</f>
        <v>320</v>
      </c>
      <c r="H109" s="31">
        <f t="shared" ref="H109:I109" si="2">H110</f>
        <v>320</v>
      </c>
      <c r="I109" s="32">
        <f t="shared" si="2"/>
        <v>0</v>
      </c>
      <c r="J109" s="78">
        <f>I109+H109</f>
        <v>320</v>
      </c>
      <c r="L109" s="34"/>
    </row>
    <row r="110" spans="1:12" x14ac:dyDescent="0.25">
      <c r="A110" s="35"/>
      <c r="B110" s="79"/>
      <c r="C110" s="80"/>
      <c r="D110" s="81">
        <v>6113</v>
      </c>
      <c r="E110" s="81">
        <v>5229</v>
      </c>
      <c r="F110" s="82" t="s">
        <v>222</v>
      </c>
      <c r="G110" s="40">
        <v>320</v>
      </c>
      <c r="H110" s="41">
        <v>320</v>
      </c>
      <c r="I110" s="42">
        <v>0</v>
      </c>
      <c r="J110" s="43">
        <f t="shared" si="0"/>
        <v>320</v>
      </c>
      <c r="L110" s="44"/>
    </row>
    <row r="111" spans="1:12" x14ac:dyDescent="0.25">
      <c r="A111" s="25" t="s">
        <v>10</v>
      </c>
      <c r="B111" s="74" t="s">
        <v>225</v>
      </c>
      <c r="C111" s="75" t="s">
        <v>15</v>
      </c>
      <c r="D111" s="76" t="s">
        <v>11</v>
      </c>
      <c r="E111" s="76" t="s">
        <v>11</v>
      </c>
      <c r="F111" s="77" t="s">
        <v>226</v>
      </c>
      <c r="G111" s="30">
        <f>G112</f>
        <v>880</v>
      </c>
      <c r="H111" s="31">
        <f t="shared" ref="H111:I111" si="3">H112</f>
        <v>880</v>
      </c>
      <c r="I111" s="32">
        <f t="shared" si="3"/>
        <v>0</v>
      </c>
      <c r="J111" s="78">
        <f>I111+H111</f>
        <v>880</v>
      </c>
      <c r="L111" s="34"/>
    </row>
    <row r="112" spans="1:12" x14ac:dyDescent="0.25">
      <c r="A112" s="35"/>
      <c r="B112" s="79"/>
      <c r="C112" s="80"/>
      <c r="D112" s="81">
        <v>3639</v>
      </c>
      <c r="E112" s="81">
        <v>5229</v>
      </c>
      <c r="F112" s="82" t="s">
        <v>222</v>
      </c>
      <c r="G112" s="40">
        <v>880</v>
      </c>
      <c r="H112" s="41">
        <v>880</v>
      </c>
      <c r="I112" s="42">
        <v>0</v>
      </c>
      <c r="J112" s="43">
        <f t="shared" si="0"/>
        <v>880</v>
      </c>
      <c r="L112" s="44"/>
    </row>
    <row r="113" spans="1:12" x14ac:dyDescent="0.25">
      <c r="A113" s="25" t="s">
        <v>10</v>
      </c>
      <c r="B113" s="74" t="s">
        <v>227</v>
      </c>
      <c r="C113" s="75" t="s">
        <v>15</v>
      </c>
      <c r="D113" s="76" t="s">
        <v>11</v>
      </c>
      <c r="E113" s="76" t="s">
        <v>11</v>
      </c>
      <c r="F113" s="83" t="s">
        <v>228</v>
      </c>
      <c r="G113" s="84">
        <f>G114</f>
        <v>500</v>
      </c>
      <c r="H113" s="85">
        <f t="shared" ref="H113:I113" si="4">H114</f>
        <v>500</v>
      </c>
      <c r="I113" s="86">
        <f t="shared" si="4"/>
        <v>0</v>
      </c>
      <c r="J113" s="78">
        <f>I113+H113</f>
        <v>500</v>
      </c>
      <c r="L113" s="87"/>
    </row>
    <row r="114" spans="1:12" x14ac:dyDescent="0.25">
      <c r="A114" s="35"/>
      <c r="B114" s="79"/>
      <c r="C114" s="80"/>
      <c r="D114" s="81">
        <v>5512</v>
      </c>
      <c r="E114" s="81">
        <v>5222</v>
      </c>
      <c r="F114" s="88" t="s">
        <v>229</v>
      </c>
      <c r="G114" s="89">
        <v>500</v>
      </c>
      <c r="H114" s="90">
        <v>500</v>
      </c>
      <c r="I114" s="42">
        <v>0</v>
      </c>
      <c r="J114" s="43">
        <f t="shared" si="0"/>
        <v>500</v>
      </c>
      <c r="L114" s="44"/>
    </row>
    <row r="115" spans="1:12" x14ac:dyDescent="0.25">
      <c r="A115" s="25" t="s">
        <v>10</v>
      </c>
      <c r="B115" s="74" t="s">
        <v>230</v>
      </c>
      <c r="C115" s="75" t="s">
        <v>15</v>
      </c>
      <c r="D115" s="76" t="s">
        <v>11</v>
      </c>
      <c r="E115" s="76" t="s">
        <v>11</v>
      </c>
      <c r="F115" s="83" t="s">
        <v>231</v>
      </c>
      <c r="G115" s="84">
        <f>G116</f>
        <v>100</v>
      </c>
      <c r="H115" s="85">
        <f t="shared" ref="H115:I115" si="5">H116</f>
        <v>100</v>
      </c>
      <c r="I115" s="86">
        <f t="shared" si="5"/>
        <v>0</v>
      </c>
      <c r="J115" s="78">
        <f>I115+H115</f>
        <v>100</v>
      </c>
      <c r="L115" s="87"/>
    </row>
    <row r="116" spans="1:12" x14ac:dyDescent="0.25">
      <c r="A116" s="35"/>
      <c r="B116" s="79"/>
      <c r="C116" s="80"/>
      <c r="D116" s="91">
        <v>6113</v>
      </c>
      <c r="E116" s="92">
        <v>5229</v>
      </c>
      <c r="F116" s="93" t="s">
        <v>222</v>
      </c>
      <c r="G116" s="89">
        <v>100</v>
      </c>
      <c r="H116" s="90">
        <v>100</v>
      </c>
      <c r="I116" s="42">
        <v>0</v>
      </c>
      <c r="J116" s="43">
        <f t="shared" si="0"/>
        <v>100</v>
      </c>
      <c r="L116" s="44"/>
    </row>
    <row r="117" spans="1:12" x14ac:dyDescent="0.25">
      <c r="A117" s="25" t="s">
        <v>10</v>
      </c>
      <c r="B117" s="74" t="s">
        <v>232</v>
      </c>
      <c r="C117" s="75" t="s">
        <v>15</v>
      </c>
      <c r="D117" s="76" t="s">
        <v>11</v>
      </c>
      <c r="E117" s="76" t="s">
        <v>11</v>
      </c>
      <c r="F117" s="83" t="s">
        <v>233</v>
      </c>
      <c r="G117" s="84">
        <f>G118</f>
        <v>100</v>
      </c>
      <c r="H117" s="85">
        <f t="shared" ref="H117:I117" si="6">H118</f>
        <v>100</v>
      </c>
      <c r="I117" s="86">
        <f t="shared" si="6"/>
        <v>0</v>
      </c>
      <c r="J117" s="78">
        <f>I117+H117</f>
        <v>100</v>
      </c>
      <c r="L117" s="87"/>
    </row>
    <row r="118" spans="1:12" x14ac:dyDescent="0.25">
      <c r="A118" s="35"/>
      <c r="B118" s="79"/>
      <c r="C118" s="80"/>
      <c r="D118" s="81">
        <v>3900</v>
      </c>
      <c r="E118" s="81">
        <v>5222</v>
      </c>
      <c r="F118" s="88" t="s">
        <v>234</v>
      </c>
      <c r="G118" s="89">
        <v>100</v>
      </c>
      <c r="H118" s="90">
        <v>100</v>
      </c>
      <c r="I118" s="42">
        <v>0</v>
      </c>
      <c r="J118" s="43">
        <f t="shared" si="0"/>
        <v>100</v>
      </c>
      <c r="L118" s="44"/>
    </row>
    <row r="119" spans="1:12" x14ac:dyDescent="0.25">
      <c r="A119" s="25" t="s">
        <v>10</v>
      </c>
      <c r="B119" s="74" t="s">
        <v>235</v>
      </c>
      <c r="C119" s="75" t="s">
        <v>236</v>
      </c>
      <c r="D119" s="76" t="s">
        <v>11</v>
      </c>
      <c r="E119" s="76" t="s">
        <v>11</v>
      </c>
      <c r="F119" s="83" t="s">
        <v>237</v>
      </c>
      <c r="G119" s="84">
        <f>G120</f>
        <v>500</v>
      </c>
      <c r="H119" s="85">
        <f t="shared" ref="H119:I119" si="7">H120</f>
        <v>500</v>
      </c>
      <c r="I119" s="86">
        <f t="shared" si="7"/>
        <v>0</v>
      </c>
      <c r="J119" s="78">
        <f>I119+H119</f>
        <v>500</v>
      </c>
      <c r="L119" s="87"/>
    </row>
    <row r="120" spans="1:12" x14ac:dyDescent="0.25">
      <c r="A120" s="35"/>
      <c r="B120" s="79"/>
      <c r="C120" s="80"/>
      <c r="D120" s="81">
        <v>3319</v>
      </c>
      <c r="E120" s="81">
        <v>5321</v>
      </c>
      <c r="F120" s="88" t="s">
        <v>238</v>
      </c>
      <c r="G120" s="89">
        <v>500</v>
      </c>
      <c r="H120" s="90">
        <v>500</v>
      </c>
      <c r="I120" s="42">
        <v>0</v>
      </c>
      <c r="J120" s="43">
        <f t="shared" si="0"/>
        <v>500</v>
      </c>
      <c r="L120" s="44"/>
    </row>
    <row r="121" spans="1:12" x14ac:dyDescent="0.25">
      <c r="A121" s="25" t="s">
        <v>10</v>
      </c>
      <c r="B121" s="74" t="s">
        <v>239</v>
      </c>
      <c r="C121" s="75" t="s">
        <v>15</v>
      </c>
      <c r="D121" s="76" t="s">
        <v>11</v>
      </c>
      <c r="E121" s="76" t="s">
        <v>11</v>
      </c>
      <c r="F121" s="83" t="s">
        <v>240</v>
      </c>
      <c r="G121" s="84">
        <f>G122</f>
        <v>200</v>
      </c>
      <c r="H121" s="85">
        <f t="shared" ref="H121:I121" si="8">H122</f>
        <v>200</v>
      </c>
      <c r="I121" s="86">
        <f t="shared" si="8"/>
        <v>0</v>
      </c>
      <c r="J121" s="78">
        <f>I121+H121</f>
        <v>200</v>
      </c>
      <c r="L121" s="87"/>
    </row>
    <row r="122" spans="1:12" x14ac:dyDescent="0.25">
      <c r="A122" s="35"/>
      <c r="B122" s="79"/>
      <c r="C122" s="80"/>
      <c r="D122" s="81">
        <v>3900</v>
      </c>
      <c r="E122" s="81">
        <v>5213</v>
      </c>
      <c r="F122" s="88" t="s">
        <v>241</v>
      </c>
      <c r="G122" s="89">
        <v>200</v>
      </c>
      <c r="H122" s="90">
        <v>200</v>
      </c>
      <c r="I122" s="42">
        <v>0</v>
      </c>
      <c r="J122" s="43">
        <f t="shared" si="0"/>
        <v>200</v>
      </c>
      <c r="L122" s="44"/>
    </row>
    <row r="123" spans="1:12" x14ac:dyDescent="0.25">
      <c r="A123" s="25" t="s">
        <v>10</v>
      </c>
      <c r="B123" s="74" t="s">
        <v>242</v>
      </c>
      <c r="C123" s="75" t="s">
        <v>15</v>
      </c>
      <c r="D123" s="76" t="s">
        <v>11</v>
      </c>
      <c r="E123" s="76" t="s">
        <v>11</v>
      </c>
      <c r="F123" s="94" t="s">
        <v>243</v>
      </c>
      <c r="G123" s="84">
        <f>G124</f>
        <v>200</v>
      </c>
      <c r="H123" s="85">
        <f t="shared" ref="H123:I123" si="9">H124</f>
        <v>200</v>
      </c>
      <c r="I123" s="86">
        <f t="shared" si="9"/>
        <v>0</v>
      </c>
      <c r="J123" s="78">
        <f>I123+H123</f>
        <v>200</v>
      </c>
      <c r="L123" s="87"/>
    </row>
    <row r="124" spans="1:12" x14ac:dyDescent="0.25">
      <c r="A124" s="35"/>
      <c r="B124" s="79"/>
      <c r="C124" s="80"/>
      <c r="D124" s="81">
        <v>3900</v>
      </c>
      <c r="E124" s="81">
        <v>5222</v>
      </c>
      <c r="F124" s="88" t="s">
        <v>229</v>
      </c>
      <c r="G124" s="89">
        <v>200</v>
      </c>
      <c r="H124" s="90">
        <v>200</v>
      </c>
      <c r="I124" s="42">
        <v>0</v>
      </c>
      <c r="J124" s="43">
        <f t="shared" si="0"/>
        <v>200</v>
      </c>
      <c r="L124" s="44"/>
    </row>
    <row r="125" spans="1:12" x14ac:dyDescent="0.25">
      <c r="A125" s="25" t="s">
        <v>10</v>
      </c>
      <c r="B125" s="74" t="s">
        <v>244</v>
      </c>
      <c r="C125" s="75" t="s">
        <v>15</v>
      </c>
      <c r="D125" s="76" t="s">
        <v>11</v>
      </c>
      <c r="E125" s="76" t="s">
        <v>11</v>
      </c>
      <c r="F125" s="83" t="s">
        <v>245</v>
      </c>
      <c r="G125" s="84">
        <f>G126</f>
        <v>50</v>
      </c>
      <c r="H125" s="85">
        <f t="shared" ref="H125:I125" si="10">H126</f>
        <v>50</v>
      </c>
      <c r="I125" s="86">
        <f t="shared" si="10"/>
        <v>0</v>
      </c>
      <c r="J125" s="78">
        <f>I125+H125</f>
        <v>50</v>
      </c>
      <c r="L125" s="87"/>
    </row>
    <row r="126" spans="1:12" x14ac:dyDescent="0.25">
      <c r="A126" s="35"/>
      <c r="B126" s="79"/>
      <c r="C126" s="80"/>
      <c r="D126" s="81">
        <v>3900</v>
      </c>
      <c r="E126" s="81">
        <v>5221</v>
      </c>
      <c r="F126" s="88" t="s">
        <v>246</v>
      </c>
      <c r="G126" s="89">
        <v>50</v>
      </c>
      <c r="H126" s="90">
        <v>50</v>
      </c>
      <c r="I126" s="42">
        <v>0</v>
      </c>
      <c r="J126" s="43">
        <f t="shared" si="0"/>
        <v>50</v>
      </c>
      <c r="L126" s="44"/>
    </row>
    <row r="127" spans="1:12" x14ac:dyDescent="0.25">
      <c r="A127" s="25" t="s">
        <v>10</v>
      </c>
      <c r="B127" s="74" t="s">
        <v>247</v>
      </c>
      <c r="C127" s="75" t="s">
        <v>248</v>
      </c>
      <c r="D127" s="76" t="s">
        <v>11</v>
      </c>
      <c r="E127" s="76" t="s">
        <v>11</v>
      </c>
      <c r="F127" s="83" t="s">
        <v>249</v>
      </c>
      <c r="G127" s="84">
        <f>G128</f>
        <v>100</v>
      </c>
      <c r="H127" s="85">
        <f t="shared" ref="H127:I127" si="11">H128</f>
        <v>100</v>
      </c>
      <c r="I127" s="86">
        <f t="shared" si="11"/>
        <v>0</v>
      </c>
      <c r="J127" s="78">
        <f>I127+H127</f>
        <v>100</v>
      </c>
      <c r="L127" s="87"/>
    </row>
    <row r="128" spans="1:12" x14ac:dyDescent="0.25">
      <c r="A128" s="35"/>
      <c r="B128" s="79"/>
      <c r="C128" s="80"/>
      <c r="D128" s="81">
        <v>3900</v>
      </c>
      <c r="E128" s="81">
        <v>5339</v>
      </c>
      <c r="F128" s="88" t="s">
        <v>250</v>
      </c>
      <c r="G128" s="89">
        <v>100</v>
      </c>
      <c r="H128" s="90">
        <v>100</v>
      </c>
      <c r="I128" s="42">
        <v>0</v>
      </c>
      <c r="J128" s="43">
        <f t="shared" si="0"/>
        <v>100</v>
      </c>
      <c r="L128" s="44"/>
    </row>
    <row r="129" spans="1:12" x14ac:dyDescent="0.25">
      <c r="A129" s="25" t="s">
        <v>10</v>
      </c>
      <c r="B129" s="74" t="s">
        <v>251</v>
      </c>
      <c r="C129" s="75" t="s">
        <v>15</v>
      </c>
      <c r="D129" s="76" t="s">
        <v>11</v>
      </c>
      <c r="E129" s="76" t="s">
        <v>11</v>
      </c>
      <c r="F129" s="83" t="s">
        <v>252</v>
      </c>
      <c r="G129" s="84">
        <f>G130</f>
        <v>50</v>
      </c>
      <c r="H129" s="85">
        <f t="shared" ref="H129:I129" si="12">H130</f>
        <v>50</v>
      </c>
      <c r="I129" s="86">
        <f t="shared" si="12"/>
        <v>0</v>
      </c>
      <c r="J129" s="78">
        <f>I129+H129</f>
        <v>50</v>
      </c>
      <c r="L129" s="95"/>
    </row>
    <row r="130" spans="1:12" x14ac:dyDescent="0.25">
      <c r="A130" s="35"/>
      <c r="B130" s="79" t="s">
        <v>253</v>
      </c>
      <c r="C130" s="80"/>
      <c r="D130" s="81">
        <v>5399</v>
      </c>
      <c r="E130" s="81">
        <v>5323</v>
      </c>
      <c r="F130" s="88" t="s">
        <v>254</v>
      </c>
      <c r="G130" s="89">
        <v>50</v>
      </c>
      <c r="H130" s="90">
        <v>50</v>
      </c>
      <c r="I130" s="42">
        <v>0</v>
      </c>
      <c r="J130" s="43">
        <f t="shared" si="0"/>
        <v>50</v>
      </c>
      <c r="L130" s="44"/>
    </row>
    <row r="131" spans="1:12" ht="22.5" x14ac:dyDescent="0.25">
      <c r="A131" s="25" t="s">
        <v>10</v>
      </c>
      <c r="B131" s="74" t="s">
        <v>255</v>
      </c>
      <c r="C131" s="75" t="s">
        <v>15</v>
      </c>
      <c r="D131" s="76" t="s">
        <v>11</v>
      </c>
      <c r="E131" s="76" t="s">
        <v>11</v>
      </c>
      <c r="F131" s="83" t="s">
        <v>256</v>
      </c>
      <c r="G131" s="84">
        <f>G132</f>
        <v>7500</v>
      </c>
      <c r="H131" s="85">
        <v>7650</v>
      </c>
      <c r="I131" s="86">
        <f t="shared" ref="I131" si="13">I132</f>
        <v>0</v>
      </c>
      <c r="J131" s="78">
        <f>I131+H131</f>
        <v>7650</v>
      </c>
      <c r="L131" s="87"/>
    </row>
    <row r="132" spans="1:12" ht="15" thickBot="1" x14ac:dyDescent="0.3">
      <c r="A132" s="96"/>
      <c r="B132" s="97"/>
      <c r="C132" s="98"/>
      <c r="D132" s="99">
        <v>5512</v>
      </c>
      <c r="E132" s="99">
        <v>6901</v>
      </c>
      <c r="F132" s="100" t="s">
        <v>257</v>
      </c>
      <c r="G132" s="101">
        <v>7500</v>
      </c>
      <c r="H132" s="102">
        <v>7650</v>
      </c>
      <c r="I132" s="103">
        <v>0</v>
      </c>
      <c r="J132" s="104">
        <f t="shared" si="0"/>
        <v>7650</v>
      </c>
      <c r="L132" s="44"/>
    </row>
    <row r="133" spans="1:12" x14ac:dyDescent="0.25">
      <c r="L133" s="105"/>
    </row>
  </sheetData>
  <mergeCells count="5">
    <mergeCell ref="A2:J2"/>
    <mergeCell ref="A3:J3"/>
    <mergeCell ref="A4:J4"/>
    <mergeCell ref="B6:C6"/>
    <mergeCell ref="B7:C7"/>
  </mergeCells>
  <conditionalFormatting sqref="A7:J11 A12:A17 C12:J17 A18:J132">
    <cfRule type="expression" dxfId="2" priority="3">
      <formula>$I7&lt;&gt;0</formula>
    </cfRule>
  </conditionalFormatting>
  <conditionalFormatting sqref="B12:B13">
    <cfRule type="expression" dxfId="1" priority="2">
      <formula>$I12&lt;&gt;0</formula>
    </cfRule>
  </conditionalFormatting>
  <conditionalFormatting sqref="B14:B17">
    <cfRule type="expression" dxfId="0" priority="1">
      <formula>$I14&lt;&gt;0</formula>
    </cfRule>
  </conditionalFormatting>
  <pageMargins left="0.7" right="0.7" top="0.78740157499999996" bottom="0.78740157499999996" header="0.3" footer="0.3"/>
  <pageSetup paperSize="9" scale="61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L16" sqref="L1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11" t="s">
        <v>264</v>
      </c>
      <c r="B1" s="111"/>
      <c r="C1" s="112"/>
      <c r="D1" s="112"/>
      <c r="E1" s="113" t="s">
        <v>1</v>
      </c>
    </row>
    <row r="2" spans="1:10" ht="24.75" thickBot="1" x14ac:dyDescent="0.3">
      <c r="A2" s="114" t="s">
        <v>265</v>
      </c>
      <c r="B2" s="115" t="s">
        <v>5</v>
      </c>
      <c r="C2" s="116" t="s">
        <v>266</v>
      </c>
      <c r="D2" s="116" t="s">
        <v>267</v>
      </c>
      <c r="E2" s="116" t="s">
        <v>268</v>
      </c>
    </row>
    <row r="3" spans="1:10" ht="15" customHeight="1" x14ac:dyDescent="0.25">
      <c r="A3" s="117" t="s">
        <v>269</v>
      </c>
      <c r="B3" s="118" t="s">
        <v>270</v>
      </c>
      <c r="C3" s="119">
        <f>C4+C5+C6</f>
        <v>3057585.88</v>
      </c>
      <c r="D3" s="119">
        <f>D4+D5+D6</f>
        <v>0</v>
      </c>
      <c r="E3" s="120">
        <f t="shared" ref="E3:E24" si="0">C3+D3</f>
        <v>3057585.88</v>
      </c>
    </row>
    <row r="4" spans="1:10" ht="15" customHeight="1" x14ac:dyDescent="0.25">
      <c r="A4" s="121" t="s">
        <v>271</v>
      </c>
      <c r="B4" s="122" t="s">
        <v>272</v>
      </c>
      <c r="C4" s="123">
        <v>2965582.22</v>
      </c>
      <c r="D4" s="124">
        <v>0</v>
      </c>
      <c r="E4" s="125">
        <f t="shared" si="0"/>
        <v>2965582.22</v>
      </c>
      <c r="J4" s="126"/>
    </row>
    <row r="5" spans="1:10" ht="15" customHeight="1" x14ac:dyDescent="0.25">
      <c r="A5" s="121" t="s">
        <v>273</v>
      </c>
      <c r="B5" s="122" t="s">
        <v>274</v>
      </c>
      <c r="C5" s="123">
        <v>91871.57</v>
      </c>
      <c r="D5" s="127">
        <v>0</v>
      </c>
      <c r="E5" s="125">
        <f t="shared" si="0"/>
        <v>91871.57</v>
      </c>
    </row>
    <row r="6" spans="1:10" ht="15" customHeight="1" x14ac:dyDescent="0.25">
      <c r="A6" s="121" t="s">
        <v>275</v>
      </c>
      <c r="B6" s="122" t="s">
        <v>276</v>
      </c>
      <c r="C6" s="123">
        <v>132.09</v>
      </c>
      <c r="D6" s="123">
        <v>0</v>
      </c>
      <c r="E6" s="125">
        <f t="shared" si="0"/>
        <v>132.09</v>
      </c>
    </row>
    <row r="7" spans="1:10" ht="15" customHeight="1" x14ac:dyDescent="0.25">
      <c r="A7" s="128" t="s">
        <v>277</v>
      </c>
      <c r="B7" s="122" t="s">
        <v>278</v>
      </c>
      <c r="C7" s="129">
        <f>C8+C14</f>
        <v>5589761.9600000009</v>
      </c>
      <c r="D7" s="129">
        <f>D8+D14</f>
        <v>0</v>
      </c>
      <c r="E7" s="130">
        <f t="shared" si="0"/>
        <v>5589761.9600000009</v>
      </c>
    </row>
    <row r="8" spans="1:10" ht="15" customHeight="1" x14ac:dyDescent="0.25">
      <c r="A8" s="121" t="s">
        <v>279</v>
      </c>
      <c r="B8" s="122" t="s">
        <v>280</v>
      </c>
      <c r="C8" s="123">
        <f>C9+C10+C12+C13+C11</f>
        <v>5539338.7400000012</v>
      </c>
      <c r="D8" s="123">
        <f>D9+D10+D12+D13</f>
        <v>0</v>
      </c>
      <c r="E8" s="131">
        <f t="shared" si="0"/>
        <v>5539338.7400000012</v>
      </c>
    </row>
    <row r="9" spans="1:10" ht="15" customHeight="1" x14ac:dyDescent="0.25">
      <c r="A9" s="121" t="s">
        <v>281</v>
      </c>
      <c r="B9" s="122" t="s">
        <v>282</v>
      </c>
      <c r="C9" s="123">
        <v>70970.2</v>
      </c>
      <c r="D9" s="123">
        <v>0</v>
      </c>
      <c r="E9" s="131">
        <f t="shared" si="0"/>
        <v>70970.2</v>
      </c>
    </row>
    <row r="10" spans="1:10" ht="15" customHeight="1" x14ac:dyDescent="0.25">
      <c r="A10" s="121" t="s">
        <v>283</v>
      </c>
      <c r="B10" s="122" t="s">
        <v>280</v>
      </c>
      <c r="C10" s="123">
        <v>5441605.2300000004</v>
      </c>
      <c r="D10" s="123">
        <v>0</v>
      </c>
      <c r="E10" s="131">
        <f t="shared" si="0"/>
        <v>5441605.2300000004</v>
      </c>
    </row>
    <row r="11" spans="1:10" ht="15" customHeight="1" x14ac:dyDescent="0.25">
      <c r="A11" s="121" t="s">
        <v>284</v>
      </c>
      <c r="B11" s="122">
        <v>4123</v>
      </c>
      <c r="C11" s="123">
        <v>0</v>
      </c>
      <c r="D11" s="123">
        <v>0</v>
      </c>
      <c r="E11" s="131">
        <f>SUM(C11:D11)</f>
        <v>0</v>
      </c>
    </row>
    <row r="12" spans="1:10" ht="15" customHeight="1" x14ac:dyDescent="0.25">
      <c r="A12" s="121" t="s">
        <v>285</v>
      </c>
      <c r="B12" s="122" t="s">
        <v>286</v>
      </c>
      <c r="C12" s="123">
        <v>410.19</v>
      </c>
      <c r="D12" s="123">
        <v>0</v>
      </c>
      <c r="E12" s="131">
        <f>SUM(C12:D12)</f>
        <v>410.19</v>
      </c>
    </row>
    <row r="13" spans="1:10" ht="15" customHeight="1" x14ac:dyDescent="0.25">
      <c r="A13" s="121" t="s">
        <v>287</v>
      </c>
      <c r="B13" s="122">
        <v>4121</v>
      </c>
      <c r="C13" s="123">
        <v>26353.119999999999</v>
      </c>
      <c r="D13" s="123">
        <v>0</v>
      </c>
      <c r="E13" s="131">
        <f>SUM(C13:D13)</f>
        <v>26353.119999999999</v>
      </c>
    </row>
    <row r="14" spans="1:10" ht="15" customHeight="1" x14ac:dyDescent="0.25">
      <c r="A14" s="121" t="s">
        <v>288</v>
      </c>
      <c r="B14" s="122" t="s">
        <v>289</v>
      </c>
      <c r="C14" s="123">
        <f>C15+C16+C17+C18</f>
        <v>50423.22</v>
      </c>
      <c r="D14" s="123">
        <f>D15+D17+D18</f>
        <v>0</v>
      </c>
      <c r="E14" s="131">
        <f t="shared" si="0"/>
        <v>50423.22</v>
      </c>
    </row>
    <row r="15" spans="1:10" ht="15" customHeight="1" x14ac:dyDescent="0.25">
      <c r="A15" s="121" t="s">
        <v>290</v>
      </c>
      <c r="B15" s="122" t="s">
        <v>291</v>
      </c>
      <c r="C15" s="123">
        <v>48521.55</v>
      </c>
      <c r="D15" s="123">
        <v>0</v>
      </c>
      <c r="E15" s="131">
        <f t="shared" si="0"/>
        <v>48521.55</v>
      </c>
    </row>
    <row r="16" spans="1:10" ht="15" customHeight="1" x14ac:dyDescent="0.25">
      <c r="A16" s="121" t="s">
        <v>292</v>
      </c>
      <c r="B16" s="122">
        <v>4223</v>
      </c>
      <c r="C16" s="123">
        <v>0</v>
      </c>
      <c r="D16" s="123">
        <v>0</v>
      </c>
      <c r="E16" s="131">
        <f>SUM(C16:D16)</f>
        <v>0</v>
      </c>
    </row>
    <row r="17" spans="1:5" ht="15" customHeight="1" x14ac:dyDescent="0.25">
      <c r="A17" s="121" t="s">
        <v>293</v>
      </c>
      <c r="B17" s="122" t="s">
        <v>294</v>
      </c>
      <c r="C17" s="123">
        <v>1901.67</v>
      </c>
      <c r="D17" s="123">
        <v>0</v>
      </c>
      <c r="E17" s="131">
        <f>SUM(C17:D17)</f>
        <v>1901.67</v>
      </c>
    </row>
    <row r="18" spans="1:5" ht="15" customHeight="1" x14ac:dyDescent="0.25">
      <c r="A18" s="121" t="s">
        <v>295</v>
      </c>
      <c r="B18" s="122">
        <v>4221</v>
      </c>
      <c r="C18" s="123">
        <v>0</v>
      </c>
      <c r="D18" s="123">
        <v>0</v>
      </c>
      <c r="E18" s="131">
        <f>SUM(C18:D18)</f>
        <v>0</v>
      </c>
    </row>
    <row r="19" spans="1:5" ht="15" customHeight="1" x14ac:dyDescent="0.25">
      <c r="A19" s="128" t="s">
        <v>296</v>
      </c>
      <c r="B19" s="132" t="s">
        <v>297</v>
      </c>
      <c r="C19" s="129">
        <f>C3+C7</f>
        <v>8647347.8399999999</v>
      </c>
      <c r="D19" s="129">
        <f>D3+D7</f>
        <v>0</v>
      </c>
      <c r="E19" s="130">
        <f t="shared" si="0"/>
        <v>8647347.8399999999</v>
      </c>
    </row>
    <row r="20" spans="1:5" ht="15" customHeight="1" x14ac:dyDescent="0.25">
      <c r="A20" s="128" t="s">
        <v>298</v>
      </c>
      <c r="B20" s="132" t="s">
        <v>299</v>
      </c>
      <c r="C20" s="129">
        <f>SUM(C21:C23)</f>
        <v>2001508.7400000002</v>
      </c>
      <c r="D20" s="129">
        <f>SUM(D21:D23)</f>
        <v>0</v>
      </c>
      <c r="E20" s="130">
        <f t="shared" si="0"/>
        <v>2001508.7400000002</v>
      </c>
    </row>
    <row r="21" spans="1:5" ht="15" customHeight="1" x14ac:dyDescent="0.25">
      <c r="A21" s="121" t="s">
        <v>300</v>
      </c>
      <c r="B21" s="122" t="s">
        <v>301</v>
      </c>
      <c r="C21" s="123">
        <v>111779.24</v>
      </c>
      <c r="D21" s="123">
        <v>0</v>
      </c>
      <c r="E21" s="131">
        <f t="shared" si="0"/>
        <v>111779.24</v>
      </c>
    </row>
    <row r="22" spans="1:5" ht="15" customHeight="1" x14ac:dyDescent="0.25">
      <c r="A22" s="121" t="s">
        <v>302</v>
      </c>
      <c r="B22" s="122">
        <v>8115</v>
      </c>
      <c r="C22" s="123">
        <v>1986604.5</v>
      </c>
      <c r="D22" s="123">
        <v>0</v>
      </c>
      <c r="E22" s="131">
        <f>SUM(C22:D22)</f>
        <v>1986604.5</v>
      </c>
    </row>
    <row r="23" spans="1:5" ht="15" customHeight="1" thickBot="1" x14ac:dyDescent="0.3">
      <c r="A23" s="133" t="s">
        <v>303</v>
      </c>
      <c r="B23" s="134">
        <v>-8124</v>
      </c>
      <c r="C23" s="135">
        <v>-96875</v>
      </c>
      <c r="D23" s="135">
        <v>0</v>
      </c>
      <c r="E23" s="136">
        <f>C23+D23</f>
        <v>-96875</v>
      </c>
    </row>
    <row r="24" spans="1:5" ht="15" customHeight="1" thickBot="1" x14ac:dyDescent="0.3">
      <c r="A24" s="137" t="s">
        <v>304</v>
      </c>
      <c r="B24" s="138"/>
      <c r="C24" s="139">
        <f>C3+C7+C20</f>
        <v>10648856.58</v>
      </c>
      <c r="D24" s="139">
        <f>D19+D20</f>
        <v>0</v>
      </c>
      <c r="E24" s="140">
        <f t="shared" si="0"/>
        <v>10648856.58</v>
      </c>
    </row>
    <row r="25" spans="1:5" ht="15.75" thickBot="1" x14ac:dyDescent="0.3">
      <c r="A25" s="111" t="s">
        <v>305</v>
      </c>
      <c r="B25" s="111"/>
      <c r="C25" s="141"/>
      <c r="D25" s="141"/>
      <c r="E25" s="142" t="s">
        <v>1</v>
      </c>
    </row>
    <row r="26" spans="1:5" ht="24.75" thickBot="1" x14ac:dyDescent="0.3">
      <c r="A26" s="114" t="s">
        <v>306</v>
      </c>
      <c r="B26" s="115" t="s">
        <v>307</v>
      </c>
      <c r="C26" s="116" t="s">
        <v>308</v>
      </c>
      <c r="D26" s="116" t="s">
        <v>267</v>
      </c>
      <c r="E26" s="116" t="s">
        <v>309</v>
      </c>
    </row>
    <row r="27" spans="1:5" ht="15" customHeight="1" x14ac:dyDescent="0.25">
      <c r="A27" s="143" t="s">
        <v>310</v>
      </c>
      <c r="B27" s="144" t="s">
        <v>311</v>
      </c>
      <c r="C27" s="127">
        <v>31838.7</v>
      </c>
      <c r="D27" s="127"/>
      <c r="E27" s="145">
        <f>C27+D27</f>
        <v>31838.7</v>
      </c>
    </row>
    <row r="28" spans="1:5" ht="15" customHeight="1" x14ac:dyDescent="0.25">
      <c r="A28" s="146" t="s">
        <v>312</v>
      </c>
      <c r="B28" s="122" t="s">
        <v>311</v>
      </c>
      <c r="C28" s="123">
        <v>294261.07</v>
      </c>
      <c r="D28" s="127"/>
      <c r="E28" s="145">
        <f t="shared" ref="E28:E43" si="1">C28+D28</f>
        <v>294261.07</v>
      </c>
    </row>
    <row r="29" spans="1:5" ht="15" customHeight="1" x14ac:dyDescent="0.25">
      <c r="A29" s="146" t="s">
        <v>313</v>
      </c>
      <c r="B29" s="122" t="s">
        <v>314</v>
      </c>
      <c r="C29" s="123">
        <v>197556.12</v>
      </c>
      <c r="D29" s="127"/>
      <c r="E29" s="145">
        <f>SUM(C29:D29)</f>
        <v>197556.12</v>
      </c>
    </row>
    <row r="30" spans="1:5" ht="15" customHeight="1" x14ac:dyDescent="0.25">
      <c r="A30" s="146" t="s">
        <v>315</v>
      </c>
      <c r="B30" s="122" t="s">
        <v>311</v>
      </c>
      <c r="C30" s="123">
        <v>1045426.65</v>
      </c>
      <c r="D30" s="127"/>
      <c r="E30" s="145">
        <f t="shared" si="1"/>
        <v>1045426.65</v>
      </c>
    </row>
    <row r="31" spans="1:5" ht="15" customHeight="1" x14ac:dyDescent="0.25">
      <c r="A31" s="146" t="s">
        <v>316</v>
      </c>
      <c r="B31" s="122" t="s">
        <v>311</v>
      </c>
      <c r="C31" s="123">
        <v>854281.04</v>
      </c>
      <c r="D31" s="127"/>
      <c r="E31" s="145">
        <f t="shared" si="1"/>
        <v>854281.04</v>
      </c>
    </row>
    <row r="32" spans="1:5" ht="15" customHeight="1" x14ac:dyDescent="0.25">
      <c r="A32" s="146" t="s">
        <v>317</v>
      </c>
      <c r="B32" s="122" t="s">
        <v>311</v>
      </c>
      <c r="C32" s="123">
        <v>4696331.7</v>
      </c>
      <c r="D32" s="127"/>
      <c r="E32" s="145">
        <f>C32+D32</f>
        <v>4696331.7</v>
      </c>
    </row>
    <row r="33" spans="1:7" ht="15" customHeight="1" x14ac:dyDescent="0.25">
      <c r="A33" s="146" t="s">
        <v>318</v>
      </c>
      <c r="B33" s="122" t="s">
        <v>314</v>
      </c>
      <c r="C33" s="123">
        <v>839562.9600000002</v>
      </c>
      <c r="D33" s="127">
        <v>0</v>
      </c>
      <c r="E33" s="145">
        <f t="shared" si="1"/>
        <v>839562.9600000002</v>
      </c>
    </row>
    <row r="34" spans="1:7" ht="15" customHeight="1" x14ac:dyDescent="0.25">
      <c r="A34" s="146" t="s">
        <v>319</v>
      </c>
      <c r="B34" s="122" t="s">
        <v>311</v>
      </c>
      <c r="C34" s="123">
        <v>163969</v>
      </c>
      <c r="D34" s="127"/>
      <c r="E34" s="145">
        <f t="shared" si="1"/>
        <v>163969</v>
      </c>
    </row>
    <row r="35" spans="1:7" ht="15" customHeight="1" x14ac:dyDescent="0.25">
      <c r="A35" s="146" t="s">
        <v>320</v>
      </c>
      <c r="B35" s="122" t="s">
        <v>314</v>
      </c>
      <c r="C35" s="123">
        <v>984245.06</v>
      </c>
      <c r="D35" s="127"/>
      <c r="E35" s="145">
        <f t="shared" si="1"/>
        <v>984245.06</v>
      </c>
    </row>
    <row r="36" spans="1:7" ht="15" customHeight="1" x14ac:dyDescent="0.25">
      <c r="A36" s="146" t="s">
        <v>321</v>
      </c>
      <c r="B36" s="122" t="s">
        <v>322</v>
      </c>
      <c r="C36" s="123">
        <v>0</v>
      </c>
      <c r="D36" s="127"/>
      <c r="E36" s="145">
        <f t="shared" si="1"/>
        <v>0</v>
      </c>
    </row>
    <row r="37" spans="1:7" ht="15" customHeight="1" x14ac:dyDescent="0.25">
      <c r="A37" s="146" t="s">
        <v>323</v>
      </c>
      <c r="B37" s="122" t="s">
        <v>314</v>
      </c>
      <c r="C37" s="123">
        <v>1241789.2200000002</v>
      </c>
      <c r="D37" s="127"/>
      <c r="E37" s="145">
        <f t="shared" si="1"/>
        <v>1241789.2200000002</v>
      </c>
    </row>
    <row r="38" spans="1:7" ht="15" customHeight="1" x14ac:dyDescent="0.25">
      <c r="A38" s="146" t="s">
        <v>324</v>
      </c>
      <c r="B38" s="122" t="s">
        <v>314</v>
      </c>
      <c r="C38" s="123">
        <v>15500</v>
      </c>
      <c r="D38" s="127"/>
      <c r="E38" s="145">
        <f t="shared" si="1"/>
        <v>15500</v>
      </c>
    </row>
    <row r="39" spans="1:7" ht="15" customHeight="1" x14ac:dyDescent="0.25">
      <c r="A39" s="146" t="s">
        <v>325</v>
      </c>
      <c r="B39" s="122" t="s">
        <v>311</v>
      </c>
      <c r="C39" s="123">
        <v>11008.82</v>
      </c>
      <c r="D39" s="127"/>
      <c r="E39" s="145">
        <f t="shared" si="1"/>
        <v>11008.82</v>
      </c>
    </row>
    <row r="40" spans="1:7" ht="15" customHeight="1" x14ac:dyDescent="0.25">
      <c r="A40" s="146" t="s">
        <v>326</v>
      </c>
      <c r="B40" s="122" t="s">
        <v>314</v>
      </c>
      <c r="C40" s="123">
        <v>166413.18</v>
      </c>
      <c r="D40" s="127"/>
      <c r="E40" s="145">
        <f>C40+D40</f>
        <v>166413.18</v>
      </c>
    </row>
    <row r="41" spans="1:7" ht="15" customHeight="1" x14ac:dyDescent="0.25">
      <c r="A41" s="146" t="s">
        <v>327</v>
      </c>
      <c r="B41" s="122" t="s">
        <v>314</v>
      </c>
      <c r="C41" s="123">
        <v>15293.36</v>
      </c>
      <c r="D41" s="127"/>
      <c r="E41" s="145">
        <f t="shared" si="1"/>
        <v>15293.36</v>
      </c>
    </row>
    <row r="42" spans="1:7" ht="15" customHeight="1" x14ac:dyDescent="0.25">
      <c r="A42" s="146" t="s">
        <v>328</v>
      </c>
      <c r="B42" s="122" t="s">
        <v>314</v>
      </c>
      <c r="C42" s="123">
        <v>86065.55</v>
      </c>
      <c r="D42" s="127"/>
      <c r="E42" s="145">
        <f t="shared" si="1"/>
        <v>86065.55</v>
      </c>
    </row>
    <row r="43" spans="1:7" ht="15" customHeight="1" thickBot="1" x14ac:dyDescent="0.3">
      <c r="A43" s="146" t="s">
        <v>329</v>
      </c>
      <c r="B43" s="122" t="s">
        <v>314</v>
      </c>
      <c r="C43" s="123">
        <v>5314.15</v>
      </c>
      <c r="D43" s="127"/>
      <c r="E43" s="145">
        <f t="shared" si="1"/>
        <v>5314.15</v>
      </c>
    </row>
    <row r="44" spans="1:7" ht="15" customHeight="1" thickBot="1" x14ac:dyDescent="0.3">
      <c r="A44" s="147" t="s">
        <v>330</v>
      </c>
      <c r="B44" s="138"/>
      <c r="C44" s="139">
        <f>C27+C28+C30+C31+C32+C33+C34+C35+C36+C37+C38+C39+C40+C41+C42+C43+C29</f>
        <v>10648856.58</v>
      </c>
      <c r="D44" s="139">
        <f>SUM(D27:D43)</f>
        <v>0</v>
      </c>
      <c r="E44" s="140">
        <f>SUM(E27:E43)</f>
        <v>10648856.580000002</v>
      </c>
      <c r="G44" s="126"/>
    </row>
    <row r="45" spans="1:7" x14ac:dyDescent="0.25">
      <c r="C45" s="126"/>
      <c r="E45" s="126"/>
    </row>
    <row r="46" spans="1:7" x14ac:dyDescent="0.25">
      <c r="C46" s="126"/>
    </row>
    <row r="47" spans="1:7" x14ac:dyDescent="0.25">
      <c r="C47" s="126"/>
    </row>
  </sheetData>
  <mergeCells count="2">
    <mergeCell ref="A1:B1"/>
    <mergeCell ref="A25:B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ZR-RO_213_18</vt:lpstr>
      <vt:lpstr>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Havířová Marcela</dc:creator>
  <cp:lastModifiedBy>Hudcová Veronika</cp:lastModifiedBy>
  <cp:lastPrinted>2018-06-20T06:35:04Z</cp:lastPrinted>
  <dcterms:created xsi:type="dcterms:W3CDTF">2018-06-08T08:40:44Z</dcterms:created>
  <dcterms:modified xsi:type="dcterms:W3CDTF">2018-06-20T06:51:01Z</dcterms:modified>
</cp:coreProperties>
</file>