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6555" activeTab="2"/>
  </bookViews>
  <sheets>
    <sheet name="Bilance PaV" sheetId="1" r:id="rId1"/>
    <sheet name="91407" sheetId="2" r:id="rId2"/>
    <sheet name="917 07" sheetId="3" r:id="rId3"/>
    <sheet name="List2" sheetId="4" r:id="rId4"/>
  </sheets>
  <definedNames>
    <definedName name="_xlnm.Print_Area" localSheetId="2">'917 07'!$A$1:$J$170</definedName>
  </definedNames>
  <calcPr fullCalcOnLoad="1"/>
</workbook>
</file>

<file path=xl/sharedStrings.xml><?xml version="1.0" encoding="utf-8"?>
<sst xmlns="http://schemas.openxmlformats.org/spreadsheetml/2006/main" count="893" uniqueCount="332">
  <si>
    <t>§</t>
  </si>
  <si>
    <t>pol.</t>
  </si>
  <si>
    <t>x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</si>
  <si>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</si>
  <si>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</si>
  <si>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</si>
  <si>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</si>
  <si>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</si>
  <si>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</si>
  <si>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</si>
  <si>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</si>
  <si>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</si>
  <si>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</si>
  <si>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</si>
  <si>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</si>
  <si>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</si>
  <si>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</si>
  <si>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</si>
  <si>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</si>
  <si>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</si>
  <si>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</si>
  <si>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</si>
  <si>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</si>
  <si>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</si>
  <si>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t>42xx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</si>
  <si>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</si>
  <si>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</si>
  <si>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</si>
  <si>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</si>
  <si>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</si>
  <si>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</si>
  <si>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</si>
  <si>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</si>
  <si>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</si>
  <si>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</si>
  <si>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</si>
  <si>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</si>
  <si>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</si>
  <si>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</si>
  <si>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</si>
  <si>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</si>
  <si>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</si>
  <si>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</si>
  <si>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</si>
  <si>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</si>
  <si>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</si>
  <si>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</si>
  <si>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</si>
  <si>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</si>
  <si>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</si>
  <si>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</si>
  <si>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</si>
  <si>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</si>
  <si>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</si>
  <si>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</si>
  <si>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</si>
  <si>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</si>
  <si>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</si>
  <si>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</si>
  <si>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</si>
  <si>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st.f.)</t>
  </si>
  <si>
    <t>3. Uhrazené splátky dlouhod.půjč.</t>
  </si>
  <si>
    <t>tis.Kč</t>
  </si>
  <si>
    <t>č.a.</t>
  </si>
  <si>
    <t>3319</t>
  </si>
  <si>
    <t>SR 2018</t>
  </si>
  <si>
    <t>Odbor kultury, památkové péče a cestovního ruchu</t>
  </si>
  <si>
    <t>Kapitola 917 07 - Transfery</t>
  </si>
  <si>
    <t>uk.</t>
  </si>
  <si>
    <t>91707 - T R A N S F E R Y</t>
  </si>
  <si>
    <t>SU</t>
  </si>
  <si>
    <t>Výdajový limit resortu v kapitole</t>
  </si>
  <si>
    <t>Regionální funkce knihoven</t>
  </si>
  <si>
    <t>0000</t>
  </si>
  <si>
    <t>3314</t>
  </si>
  <si>
    <t>neinvestiční transfery obcím</t>
  </si>
  <si>
    <t>Podpora českých divadel - Liberec</t>
  </si>
  <si>
    <t>3311</t>
  </si>
  <si>
    <t>2703</t>
  </si>
  <si>
    <t>Podpora vybraných aktivit v resortu</t>
  </si>
  <si>
    <t>0770007</t>
  </si>
  <si>
    <t xml:space="preserve">Podpora rozvoje tur. reg. Český ráj - Sdružení Český ráj </t>
  </si>
  <si>
    <t>2143</t>
  </si>
  <si>
    <t>ost.neinvest.transfery nezisk.a podobným organizacím</t>
  </si>
  <si>
    <t>0770008</t>
  </si>
  <si>
    <t>0770009</t>
  </si>
  <si>
    <t xml:space="preserve">Podpora rozvoje tur. reg. Jizerské hory - Jizerské hory </t>
  </si>
  <si>
    <t>0770010</t>
  </si>
  <si>
    <t>ZJ 035</t>
  </si>
  <si>
    <t>ost.neinvest.transfery veř. rozpočtům územní úrovně</t>
  </si>
  <si>
    <t>0770011</t>
  </si>
  <si>
    <t>0770012</t>
  </si>
  <si>
    <t>Obnova značení turistických tras - Klub českých tur.</t>
  </si>
  <si>
    <t>neinvestiční transfery spolkům</t>
  </si>
  <si>
    <t>0770013</t>
  </si>
  <si>
    <t>neinvestiční transfery nefin.podni.subj. - právnickým os.</t>
  </si>
  <si>
    <t>0770014</t>
  </si>
  <si>
    <t>Podpora postupových soutěží a přehlídek neprofesionálních uměleckých aktivit dětí, mládeže a dospělých</t>
  </si>
  <si>
    <t>nerozepsaná finanční rezerva</t>
  </si>
  <si>
    <t>0770015</t>
  </si>
  <si>
    <t>3312</t>
  </si>
  <si>
    <t>0770016</t>
  </si>
  <si>
    <t>Dvořákův Turnov a Sychrov-spol. přátel hud.fest.</t>
  </si>
  <si>
    <t>0770017</t>
  </si>
  <si>
    <t>Mezinár.pěvecký festival Bohemia Cantát Liberec</t>
  </si>
  <si>
    <t>0770018</t>
  </si>
  <si>
    <t>0770020</t>
  </si>
  <si>
    <t>Podpora publikační činnosti - Národní památkový ústav</t>
  </si>
  <si>
    <t>3321</t>
  </si>
  <si>
    <t>neinvestiční transfery cizím příspěvkovým organizacím</t>
  </si>
  <si>
    <t>0780001</t>
  </si>
  <si>
    <t>Mezinár. folklórní festival v Jablonci nad Nisou - Eurocentrum s.r.o. Jbc.</t>
  </si>
  <si>
    <t>0780045</t>
  </si>
  <si>
    <t>Obnovení vnitřního vybaveni na Ještědu - Ještěd 73</t>
  </si>
  <si>
    <t>3322</t>
  </si>
  <si>
    <t>investiční transfery spolkům</t>
  </si>
  <si>
    <t>0780104</t>
  </si>
  <si>
    <t>neinvestiční transfery nefin.podni.subj. - fyzickým osobám</t>
  </si>
  <si>
    <t>0780105</t>
  </si>
  <si>
    <t>0780106</t>
  </si>
  <si>
    <t>neinvestiční transfery obecně prospěšným společnostem</t>
  </si>
  <si>
    <t>0780114</t>
  </si>
  <si>
    <t xml:space="preserve">Soutěž o nejlepší knihovnu LK - čtyři zřizovatelé městských nebo obecních knihoven LK </t>
  </si>
  <si>
    <t>0780116</t>
  </si>
  <si>
    <t>0780130</t>
  </si>
  <si>
    <t xml:space="preserve">Taneční a pohybové studio Magdaléna - Tanec, tanec </t>
  </si>
  <si>
    <t>0780133</t>
  </si>
  <si>
    <t xml:space="preserve">OS Větrov Vysoké n.J. - Krakonošův divad. Podzim  </t>
  </si>
  <si>
    <t>0780171</t>
  </si>
  <si>
    <t>NPÚ - válečné konflikty Liberecko 2.pol.18.st</t>
  </si>
  <si>
    <t>neinvestiční transfery cizm příspěvkovým organizacím</t>
  </si>
  <si>
    <t>0780177</t>
  </si>
  <si>
    <t>Památka roku Libereckého kraje</t>
  </si>
  <si>
    <t>0780178</t>
  </si>
  <si>
    <t>Preciosa - Křišťálové údolí</t>
  </si>
  <si>
    <t>0780179</t>
  </si>
  <si>
    <t>3316</t>
  </si>
  <si>
    <t>0780181</t>
  </si>
  <si>
    <t>Naivní divadlo Liberec-doprava dětí na představení</t>
  </si>
  <si>
    <t>0780191</t>
  </si>
  <si>
    <t>0780193</t>
  </si>
  <si>
    <t>ARBOR-Koncert pro Liberecký kraj</t>
  </si>
  <si>
    <t>0780198</t>
  </si>
  <si>
    <t>Podpora činnosti - Geopark Ralsko</t>
  </si>
  <si>
    <t>3792</t>
  </si>
  <si>
    <t>neinvestiční transf.obecně prospěšným společnostem</t>
  </si>
  <si>
    <t>0780199</t>
  </si>
  <si>
    <t>Podpora činnosti - Geopark Český ráj</t>
  </si>
  <si>
    <t>0780300</t>
  </si>
  <si>
    <t>5009</t>
  </si>
  <si>
    <t>Vysoké nad Jizerou - osobnost Karla Kramáře</t>
  </si>
  <si>
    <t>0780301</t>
  </si>
  <si>
    <t>Celostátní výstava bižuterie a skla - Toskánský palác</t>
  </si>
  <si>
    <t>3317</t>
  </si>
  <si>
    <t>0780302</t>
  </si>
  <si>
    <t>Veletrh dětské knihy</t>
  </si>
  <si>
    <t xml:space="preserve">neinvestiční transfery spolkům </t>
  </si>
  <si>
    <t>0780303</t>
  </si>
  <si>
    <t>Febiofest - filmový festival</t>
  </si>
  <si>
    <t>neinv.transfery nefin.podnik.subjektům-práv.osobám</t>
  </si>
  <si>
    <t>Podpora projektů obnov kulturních památek s celokrajským významem</t>
  </si>
  <si>
    <t>Program regenerace městských památkových rez. a zón</t>
  </si>
  <si>
    <t>neinvestiční dotace obcím</t>
  </si>
  <si>
    <t>Zdrojová část rozpočtu LK 2018</t>
  </si>
  <si>
    <t xml:space="preserve">UR 2018 </t>
  </si>
  <si>
    <t>1. Zapojení fondů z r. 2017</t>
  </si>
  <si>
    <t>2. Zapojení  zákl.běžného účtu z r. 2017</t>
  </si>
  <si>
    <t>Výdajová část rozpočtu LK 2018</t>
  </si>
  <si>
    <t>0780124</t>
  </si>
  <si>
    <t>DS J. K. Tyl - 21. krajská postupová přehlídka</t>
  </si>
  <si>
    <t>0780118</t>
  </si>
  <si>
    <t>0780125</t>
  </si>
  <si>
    <t>0780117</t>
  </si>
  <si>
    <t>0780126</t>
  </si>
  <si>
    <t>0780132</t>
  </si>
  <si>
    <t>Taneční a pohybové studio Magdaléna - Dětská scéna 2017</t>
  </si>
  <si>
    <t>0780131</t>
  </si>
  <si>
    <t>0780187</t>
  </si>
  <si>
    <t>Taneční škola Duha - Regionální kolo Festivalu tan.mladí 2017</t>
  </si>
  <si>
    <t>0780119</t>
  </si>
  <si>
    <t>Taneční škola Duha - Celostátní kolo Festivalu tanečního mládí -Mistrovství ČR</t>
  </si>
  <si>
    <t>0780120</t>
  </si>
  <si>
    <t xml:space="preserve">Taneční škola Duha - Českolipský zvoneček </t>
  </si>
  <si>
    <t>0780121</t>
  </si>
  <si>
    <t>3002</t>
  </si>
  <si>
    <t>2330</t>
  </si>
  <si>
    <t>0780186</t>
  </si>
  <si>
    <t>0780134</t>
  </si>
  <si>
    <t>0780129</t>
  </si>
  <si>
    <t>0780123</t>
  </si>
  <si>
    <t>3454</t>
  </si>
  <si>
    <t>DDaM Vikýř Jbc. - Regionální kola hudebních soutěží</t>
  </si>
  <si>
    <t>0780127</t>
  </si>
  <si>
    <t>0780128</t>
  </si>
  <si>
    <t>DS Odevšad - Wolkrův Prostějov kraj.postup.přehlídka</t>
  </si>
  <si>
    <t>0780122</t>
  </si>
  <si>
    <t xml:space="preserve">Studio Hamlet Ž.B.- Postupové soutěže SČDO  </t>
  </si>
  <si>
    <t>0780304</t>
  </si>
  <si>
    <t xml:space="preserve">Stř.pro volný čas DaM Turnov - Turnovská mateřinka  </t>
  </si>
  <si>
    <t>5702</t>
  </si>
  <si>
    <t xml:space="preserve">Stř.pro volný čas DaM Turnov - Turnovský Štěk </t>
  </si>
  <si>
    <t>Noc pod hvězdami,Zahrádky(benef.konc.)-Martin France</t>
  </si>
  <si>
    <t>Podpora rozv. tur. Reg. Krkonoše - svazek měst a obcí</t>
  </si>
  <si>
    <t>0780238</t>
  </si>
  <si>
    <t>neinv.transfery nefin.podnik.subjektům-fyz.osobám</t>
  </si>
  <si>
    <t>Beranův hostinec čp. 13 v Trávníčku-celková obnova</t>
  </si>
  <si>
    <t>2056</t>
  </si>
  <si>
    <t>Kostel sv. Jana Křtitele Zdislava - Obnova střeš.plástě</t>
  </si>
  <si>
    <t>0780305</t>
  </si>
  <si>
    <t>Veletrh Euroregiontour Jbc - Eurocentrum s.r.o.  Jbc.</t>
  </si>
  <si>
    <t>0780239</t>
  </si>
  <si>
    <t>UR 2018 I.</t>
  </si>
  <si>
    <t>UR 2018 II.</t>
  </si>
  <si>
    <t>0780306</t>
  </si>
  <si>
    <t>Vratky VRÚÚ transferů poskyt. v minulých rozp.obd</t>
  </si>
  <si>
    <t>Individuální podpora kulturních aktivit v LK</t>
  </si>
  <si>
    <t>Podpora v oblasti kultury, památkové péče a cestovního ruchu, včetně regionálních funkcí knihoven</t>
  </si>
  <si>
    <t>0780312</t>
  </si>
  <si>
    <t>Naivní divadlo - Hostování v Japonsku</t>
  </si>
  <si>
    <t>Technické muzeum - Magické LVT</t>
  </si>
  <si>
    <t>0780313</t>
  </si>
  <si>
    <t>Podpora v oblasti kultury, PPaCR, včetně reg. funkcí knih.</t>
  </si>
  <si>
    <t>Účelové dotace MK Č - POK</t>
  </si>
  <si>
    <t>G300 - Jednadvacátého</t>
  </si>
  <si>
    <t>0780315</t>
  </si>
  <si>
    <t>0780314</t>
  </si>
  <si>
    <t>0780316</t>
  </si>
  <si>
    <t xml:space="preserve">I. Rous - Dokumentace ponorky </t>
  </si>
  <si>
    <t>SCULPTURE LINE s.r.o. - Sculpture Line</t>
  </si>
  <si>
    <t>účelové neinvestiční transfery fyzickým osobám</t>
  </si>
  <si>
    <t>Susanne Keller-Giger-vydání publikace o starostovi</t>
  </si>
  <si>
    <t>0780317</t>
  </si>
  <si>
    <t xml:space="preserve">AGENTURA Pankrác, s.r.o. - Carl Kostka </t>
  </si>
  <si>
    <t>Taneční a pohybové studio Magdaléna - Tanec srdcem</t>
  </si>
  <si>
    <t>BIG BAND JAM -  Big O Band - Ottl</t>
  </si>
  <si>
    <t>LS Na Židli Spolek - Turnovský drahokam</t>
  </si>
  <si>
    <t xml:space="preserve"> Evr. Centrum - Mezikraj.postup.přehlídka OTEVŘENO</t>
  </si>
  <si>
    <t xml:space="preserve">DS J. K. Tyl - Josefodolské divadelní jaro  </t>
  </si>
  <si>
    <t xml:space="preserve">DPS Vrabčáci - Krajské kolo přehlídky DPS  </t>
  </si>
  <si>
    <t xml:space="preserve">Modrý kocour - Modrý kocour  </t>
  </si>
  <si>
    <t xml:space="preserve">Stř.pro volný čas DaM Turnov - Turnovský kos  </t>
  </si>
  <si>
    <t xml:space="preserve">DDM Větrník - Přehlídka dětských recitátorů  </t>
  </si>
  <si>
    <t>Archa 13 ops -Bitva u Liberce 1757</t>
  </si>
  <si>
    <t xml:space="preserve"> </t>
  </si>
  <si>
    <t xml:space="preserve">Město Desná - O desenského medvěda  </t>
  </si>
  <si>
    <t xml:space="preserve">Kultura N.B. s.r.o.  - Dospělí dětem  </t>
  </si>
  <si>
    <t>0780320</t>
  </si>
  <si>
    <t>YASHICA s.r.o. - Létofest</t>
  </si>
  <si>
    <t>0780307</t>
  </si>
  <si>
    <t>0780182</t>
  </si>
  <si>
    <t>4050</t>
  </si>
  <si>
    <t xml:space="preserve">Obec Stvolínky - Obnova střešního pláště zámek </t>
  </si>
  <si>
    <t>0780183</t>
  </si>
  <si>
    <t>4004</t>
  </si>
  <si>
    <t>Město Dubá - Obnova objektu Sušárna Chmele</t>
  </si>
  <si>
    <t>investiční transfery obcím</t>
  </si>
  <si>
    <t>0780189</t>
  </si>
  <si>
    <t>4046</t>
  </si>
  <si>
    <t>0780190</t>
  </si>
  <si>
    <t>5004</t>
  </si>
  <si>
    <t>Sloupe v Č. - Obnova střešního plátě kaple</t>
  </si>
  <si>
    <t>Město Jilemnice - Zahradní dům v zámku</t>
  </si>
  <si>
    <t>0780309</t>
  </si>
  <si>
    <t>Podpora činnosti Geopark Ralsko</t>
  </si>
  <si>
    <t>0780310</t>
  </si>
  <si>
    <t>KULTURA Liberec - Majáles</t>
  </si>
  <si>
    <t>UR X 2018</t>
  </si>
  <si>
    <t>0780321</t>
  </si>
  <si>
    <t>2701</t>
  </si>
  <si>
    <t>Divadlo F.X. Šaldy - Židle pro diváky</t>
  </si>
  <si>
    <t>0780322</t>
  </si>
  <si>
    <t>Vlastivědný spolek - Excursions Club</t>
  </si>
  <si>
    <t>Podpora rozvoje tur. reg. Českolipsko - Sdružení Českol</t>
  </si>
  <si>
    <t>Marketingové aktivity sdružení - Sdružení pro rozvoj CR</t>
  </si>
  <si>
    <r>
      <t xml:space="preserve">Mezinár. hud. festival Lípa Musica - ABOR, o.s. pro duchovní kulturu, Česká Lípa </t>
    </r>
    <r>
      <rPr>
        <b/>
        <sz val="9"/>
        <color indexed="14"/>
        <rFont val="Times New Roman"/>
        <family val="1"/>
      </rPr>
      <t xml:space="preserve"> </t>
    </r>
  </si>
  <si>
    <r>
      <t>Křehká krása Jablonec nad Nisou - Svaz výrobců skla a bižuterie Jbc.</t>
    </r>
    <r>
      <rPr>
        <b/>
        <sz val="9"/>
        <color indexed="14"/>
        <rFont val="Times New Roman"/>
        <family val="1"/>
      </rPr>
      <t xml:space="preserve"> </t>
    </r>
  </si>
  <si>
    <r>
      <t xml:space="preserve">Benátská! 2018 - První festivalová, s.r.o.  </t>
    </r>
    <r>
      <rPr>
        <b/>
        <sz val="9"/>
        <color indexed="14"/>
        <rFont val="Times New Roman"/>
        <family val="1"/>
      </rPr>
      <t xml:space="preserve"> </t>
    </r>
  </si>
  <si>
    <r>
      <t xml:space="preserve">Jazzfest Liberec - Bohemia Jazzfest, o.p.s. </t>
    </r>
    <r>
      <rPr>
        <b/>
        <sz val="9"/>
        <color indexed="14"/>
        <rFont val="Times New Roman"/>
        <family val="1"/>
      </rPr>
      <t xml:space="preserve"> </t>
    </r>
  </si>
  <si>
    <t>příloha č. 1 ZR-RO č. 290/18</t>
  </si>
  <si>
    <t>Změna rozpočtu - rozpočtové opatření č. 290/18</t>
  </si>
  <si>
    <t>ZR-RO. č. 290/18</t>
  </si>
  <si>
    <t>Běžné (neinvestiční) výdaje resortu celkem</t>
  </si>
  <si>
    <t>Vratka VRÚÚ - ČR - Národní program ČR</t>
  </si>
  <si>
    <t>DU</t>
  </si>
  <si>
    <t>Činnosti v kultuře</t>
  </si>
  <si>
    <t>RU</t>
  </si>
  <si>
    <t>071200</t>
  </si>
  <si>
    <t>Propagace kultury LK</t>
  </si>
  <si>
    <t>ostatní osobní výdaje</t>
  </si>
  <si>
    <t>odměny za užití duševního vlastnictví</t>
  </si>
  <si>
    <t>nákup materiálu</t>
  </si>
  <si>
    <t>nájemné</t>
  </si>
  <si>
    <t>nákup ostatních služeb</t>
  </si>
  <si>
    <t>pohoštění</t>
  </si>
  <si>
    <t xml:space="preserve">dary obyvatelstvu </t>
  </si>
  <si>
    <t>072900</t>
  </si>
  <si>
    <t>Rok republiky</t>
  </si>
  <si>
    <t>Památková péče</t>
  </si>
  <si>
    <t>072100</t>
  </si>
  <si>
    <t>Propagace památkové péče</t>
  </si>
  <si>
    <t>072500</t>
  </si>
  <si>
    <t>Dny lidové architektury</t>
  </si>
  <si>
    <t>072600</t>
  </si>
  <si>
    <t>Lidová architektura - tiskoviny</t>
  </si>
  <si>
    <t>Cestovní ruch</t>
  </si>
  <si>
    <t>073100</t>
  </si>
  <si>
    <t>Marketingová podpora</t>
  </si>
  <si>
    <t>konzultační, poradenské a právní služby</t>
  </si>
  <si>
    <t>zprac. dat a služby s inform. a komun. technologiemi</t>
  </si>
  <si>
    <t>cestovné (tuzemské i zahraniční)</t>
  </si>
  <si>
    <t>služby peněžních ústavů vč. komerčního pojištění</t>
  </si>
  <si>
    <t>073300</t>
  </si>
  <si>
    <t>Turistická infrastruktura cestovního ruchu</t>
  </si>
  <si>
    <t>Podpora v oblasti kultury  a cestovního ruchu v působnosti resortu</t>
  </si>
  <si>
    <t>073700</t>
  </si>
  <si>
    <t>Udržitelnost projektů</t>
  </si>
  <si>
    <t>0760004</t>
  </si>
  <si>
    <t>Projekty v rámci Interreg V-A ČR-Polsko 2014-2020 a v rámci prog.u ČR-Sasko 2014-2020 - udržitelnost proj.</t>
  </si>
  <si>
    <t>075006</t>
  </si>
  <si>
    <t>Hřebenovka-udržitelnost proj.</t>
  </si>
  <si>
    <t>opravy a udržování</t>
  </si>
  <si>
    <t>Moderní příležitosti marketingu CR-udržitelnost proj.</t>
  </si>
  <si>
    <t>075011       0000</t>
  </si>
  <si>
    <t>0780323</t>
  </si>
  <si>
    <t>Město Liberec - Zažijte to znovu</t>
  </si>
  <si>
    <t>UR XI 2018</t>
  </si>
  <si>
    <t>Kapitola 914 07 - Působnosti</t>
  </si>
  <si>
    <t>UR II 2018</t>
  </si>
  <si>
    <t>91407 - P Ů S O B NO S T I</t>
  </si>
  <si>
    <t>UR III 2018</t>
  </si>
  <si>
    <t>ZR-RO č.290/18</t>
  </si>
  <si>
    <t>2001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</si>
</sst>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#,##0.0"/>
    <numFmt numFmtId="167" formatCode="0.0000"/>
    <numFmt numFmtId="168" formatCode="0.0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[$¥€-2]\ #\ ##,000_);[Red]\([$€-2]\ #\ ##,000\)"/>
    <numFmt numFmtId="175" formatCode="#,##0.00_ ;\-#,##0.00\ "/>
    <numFmt numFmtId="176" formatCode="#,##0.00_ ;[Red]\-#,##0.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18"/>
      <name val="Times New Roman"/>
      <family val="1"/>
    </font>
    <font>
      <sz val="9"/>
      <color indexed="8"/>
      <name val="Times New Roman"/>
      <family val="1"/>
    </font>
    <font>
      <b/>
      <sz val="9"/>
      <color indexed="6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62"/>
      <name val="Times New Roman"/>
      <family val="1"/>
    </font>
    <font>
      <sz val="9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rgb="FF000080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3" tint="0.39998000860214233"/>
      <name val="Times New Roman"/>
      <family val="1"/>
    </font>
    <font>
      <sz val="9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9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66" fontId="5" fillId="0" borderId="22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61" fillId="0" borderId="0" xfId="0" applyFont="1" applyAlignment="1">
      <alignment/>
    </xf>
    <xf numFmtId="0" fontId="0" fillId="34" borderId="0" xfId="0" applyFill="1" applyAlignment="1">
      <alignment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4" fontId="10" fillId="0" borderId="0" xfId="54" applyNumberFormat="1" applyFont="1">
      <alignment/>
      <protection/>
    </xf>
    <xf numFmtId="4" fontId="9" fillId="0" borderId="0" xfId="54" applyNumberFormat="1" applyFont="1">
      <alignment/>
      <protection/>
    </xf>
    <xf numFmtId="0" fontId="9" fillId="0" borderId="0" xfId="56" applyFont="1" applyAlignment="1">
      <alignment/>
      <protection/>
    </xf>
    <xf numFmtId="0" fontId="9" fillId="0" borderId="0" xfId="48" applyFont="1" applyAlignment="1">
      <alignment horizontal="right"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0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4" fontId="10" fillId="0" borderId="0" xfId="55" applyNumberFormat="1" applyFont="1">
      <alignment/>
      <protection/>
    </xf>
    <xf numFmtId="0" fontId="13" fillId="0" borderId="0" xfId="55" applyFont="1" applyAlignment="1">
      <alignment horizontal="center"/>
      <protection/>
    </xf>
    <xf numFmtId="0" fontId="62" fillId="34" borderId="23" xfId="54" applyFont="1" applyFill="1" applyBorder="1" applyAlignment="1">
      <alignment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2" fillId="0" borderId="25" xfId="55" applyFont="1" applyFill="1" applyBorder="1" applyAlignment="1">
      <alignment horizontal="center" vertical="center"/>
      <protection/>
    </xf>
    <xf numFmtId="0" fontId="62" fillId="0" borderId="11" xfId="55" applyFont="1" applyFill="1" applyBorder="1" applyAlignment="1">
      <alignment horizontal="center" vertical="center" wrapText="1"/>
      <protection/>
    </xf>
    <xf numFmtId="0" fontId="62" fillId="35" borderId="26" xfId="55" applyFont="1" applyFill="1" applyBorder="1" applyAlignment="1">
      <alignment horizontal="center" vertical="center" wrapText="1"/>
      <protection/>
    </xf>
    <xf numFmtId="0" fontId="62" fillId="0" borderId="12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left" vertical="center"/>
      <protection/>
    </xf>
    <xf numFmtId="4" fontId="6" fillId="0" borderId="29" xfId="55" applyNumberFormat="1" applyFont="1" applyFill="1" applyBorder="1" applyAlignment="1">
      <alignment vertical="center"/>
      <protection/>
    </xf>
    <xf numFmtId="4" fontId="6" fillId="34" borderId="30" xfId="55" applyNumberFormat="1" applyFont="1" applyFill="1" applyBorder="1" applyAlignment="1">
      <alignment vertical="center"/>
      <protection/>
    </xf>
    <xf numFmtId="4" fontId="6" fillId="0" borderId="31" xfId="55" applyNumberFormat="1" applyFont="1" applyFill="1" applyBorder="1" applyAlignment="1">
      <alignment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4" fontId="6" fillId="0" borderId="34" xfId="55" applyNumberFormat="1" applyFont="1" applyFill="1" applyBorder="1" applyAlignment="1">
      <alignment vertical="center"/>
      <protection/>
    </xf>
    <xf numFmtId="4" fontId="6" fillId="0" borderId="20" xfId="55" applyNumberFormat="1" applyFont="1" applyFill="1" applyBorder="1" applyAlignment="1">
      <alignment vertical="center"/>
      <protection/>
    </xf>
    <xf numFmtId="4" fontId="6" fillId="34" borderId="34" xfId="55" applyNumberFormat="1" applyFont="1" applyFill="1" applyBorder="1" applyAlignment="1">
      <alignment vertical="center"/>
      <protection/>
    </xf>
    <xf numFmtId="4" fontId="6" fillId="0" borderId="35" xfId="55" applyNumberFormat="1" applyFont="1" applyFill="1" applyBorder="1" applyAlignment="1">
      <alignment vertical="center"/>
      <protection/>
    </xf>
    <xf numFmtId="0" fontId="63" fillId="2" borderId="24" xfId="54" applyFont="1" applyFill="1" applyBorder="1" applyAlignment="1">
      <alignment horizontal="center" vertical="center"/>
      <protection/>
    </xf>
    <xf numFmtId="0" fontId="63" fillId="2" borderId="11" xfId="54" applyFont="1" applyFill="1" applyBorder="1" applyAlignment="1">
      <alignment vertical="center" wrapText="1"/>
      <protection/>
    </xf>
    <xf numFmtId="4" fontId="63" fillId="2" borderId="11" xfId="54" applyNumberFormat="1" applyFont="1" applyFill="1" applyBorder="1" applyAlignment="1">
      <alignment horizontal="right" vertical="center"/>
      <protection/>
    </xf>
    <xf numFmtId="4" fontId="63" fillId="2" borderId="12" xfId="54" applyNumberFormat="1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49" fontId="5" fillId="34" borderId="37" xfId="54" applyNumberFormat="1" applyFont="1" applyFill="1" applyBorder="1" applyAlignment="1">
      <alignment horizontal="center" vertical="center"/>
      <protection/>
    </xf>
    <xf numFmtId="0" fontId="5" fillId="34" borderId="37" xfId="54" applyFont="1" applyFill="1" applyBorder="1" applyAlignment="1">
      <alignment horizontal="center" vertical="center"/>
      <protection/>
    </xf>
    <xf numFmtId="0" fontId="5" fillId="34" borderId="37" xfId="54" applyFont="1" applyFill="1" applyBorder="1" applyAlignment="1">
      <alignment vertical="center"/>
      <protection/>
    </xf>
    <xf numFmtId="4" fontId="5" fillId="34" borderId="37" xfId="54" applyNumberFormat="1" applyFont="1" applyFill="1" applyBorder="1" applyAlignment="1">
      <alignment horizontal="right" vertical="center"/>
      <protection/>
    </xf>
    <xf numFmtId="4" fontId="5" fillId="34" borderId="37" xfId="35" applyNumberFormat="1" applyFont="1" applyFill="1" applyBorder="1" applyAlignment="1">
      <alignment horizontal="right" vertical="center"/>
    </xf>
    <xf numFmtId="4" fontId="5" fillId="34" borderId="38" xfId="35" applyNumberFormat="1" applyFont="1" applyFill="1" applyBorder="1" applyAlignment="1">
      <alignment horizontal="right" vertical="center"/>
    </xf>
    <xf numFmtId="4" fontId="5" fillId="34" borderId="39" xfId="35" applyNumberFormat="1" applyFont="1" applyFill="1" applyBorder="1" applyAlignment="1">
      <alignment horizontal="right" vertical="center"/>
    </xf>
    <xf numFmtId="0" fontId="6" fillId="0" borderId="40" xfId="54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49" fontId="6" fillId="0" borderId="41" xfId="54" applyNumberFormat="1" applyFont="1" applyFill="1" applyBorder="1" applyAlignment="1">
      <alignment horizontal="center" vertical="center"/>
      <protection/>
    </xf>
    <xf numFmtId="0" fontId="6" fillId="0" borderId="23" xfId="54" applyFont="1" applyFill="1" applyBorder="1" applyAlignment="1">
      <alignment horizontal="center" vertical="center"/>
      <protection/>
    </xf>
    <xf numFmtId="0" fontId="62" fillId="0" borderId="23" xfId="54" applyFont="1" applyFill="1" applyBorder="1" applyAlignment="1">
      <alignment vertical="center" wrapText="1"/>
      <protection/>
    </xf>
    <xf numFmtId="4" fontId="6" fillId="0" borderId="23" xfId="54" applyNumberFormat="1" applyFont="1" applyFill="1" applyBorder="1" applyAlignment="1">
      <alignment horizontal="right" vertical="center"/>
      <protection/>
    </xf>
    <xf numFmtId="4" fontId="62" fillId="0" borderId="23" xfId="54" applyNumberFormat="1" applyFont="1" applyFill="1" applyBorder="1" applyAlignment="1">
      <alignment horizontal="right" vertical="center"/>
      <protection/>
    </xf>
    <xf numFmtId="4" fontId="6" fillId="0" borderId="42" xfId="54" applyNumberFormat="1" applyFont="1" applyFill="1" applyBorder="1" applyAlignment="1">
      <alignment horizontal="right" vertical="center"/>
      <protection/>
    </xf>
    <xf numFmtId="0" fontId="5" fillId="0" borderId="43" xfId="54" applyFont="1" applyFill="1" applyBorder="1" applyAlignment="1">
      <alignment horizontal="center" vertical="center"/>
      <protection/>
    </xf>
    <xf numFmtId="49" fontId="5" fillId="0" borderId="37" xfId="54" applyNumberFormat="1" applyFont="1" applyFill="1" applyBorder="1" applyAlignment="1">
      <alignment horizontal="center" vertical="center"/>
      <protection/>
    </xf>
    <xf numFmtId="0" fontId="5" fillId="0" borderId="37" xfId="54" applyFont="1" applyFill="1" applyBorder="1" applyAlignment="1">
      <alignment horizontal="center" vertical="center"/>
      <protection/>
    </xf>
    <xf numFmtId="0" fontId="5" fillId="0" borderId="37" xfId="54" applyFont="1" applyFill="1" applyBorder="1" applyAlignment="1">
      <alignment vertical="center"/>
      <protection/>
    </xf>
    <xf numFmtId="4" fontId="5" fillId="0" borderId="37" xfId="54" applyNumberFormat="1" applyFont="1" applyFill="1" applyBorder="1" applyAlignment="1">
      <alignment horizontal="right" vertical="center"/>
      <protection/>
    </xf>
    <xf numFmtId="4" fontId="5" fillId="0" borderId="37" xfId="35" applyNumberFormat="1" applyFont="1" applyFill="1" applyBorder="1" applyAlignment="1">
      <alignment horizontal="right" vertical="center"/>
    </xf>
    <xf numFmtId="4" fontId="64" fillId="0" borderId="38" xfId="35" applyNumberFormat="1" applyFont="1" applyFill="1" applyBorder="1" applyAlignment="1">
      <alignment horizontal="right" vertical="center"/>
    </xf>
    <xf numFmtId="4" fontId="5" fillId="0" borderId="39" xfId="35" applyNumberFormat="1" applyFont="1" applyFill="1" applyBorder="1" applyAlignment="1">
      <alignment horizontal="right" vertical="center"/>
    </xf>
    <xf numFmtId="49" fontId="62" fillId="0" borderId="23" xfId="54" applyNumberFormat="1" applyFont="1" applyFill="1" applyBorder="1" applyAlignment="1">
      <alignment horizontal="center" vertical="center"/>
      <protection/>
    </xf>
    <xf numFmtId="4" fontId="62" fillId="0" borderId="23" xfId="35" applyNumberFormat="1" applyFont="1" applyFill="1" applyBorder="1" applyAlignment="1">
      <alignment horizontal="right" vertical="center"/>
    </xf>
    <xf numFmtId="4" fontId="62" fillId="0" borderId="41" xfId="35" applyNumberFormat="1" applyFont="1" applyFill="1" applyBorder="1" applyAlignment="1">
      <alignment horizontal="right" vertical="center"/>
    </xf>
    <xf numFmtId="4" fontId="62" fillId="0" borderId="42" xfId="35" applyNumberFormat="1" applyFont="1" applyFill="1" applyBorder="1" applyAlignment="1">
      <alignment horizontal="right" vertical="center"/>
    </xf>
    <xf numFmtId="49" fontId="5" fillId="0" borderId="20" xfId="54" applyNumberFormat="1" applyFont="1" applyFill="1" applyBorder="1" applyAlignment="1">
      <alignment horizontal="center" vertical="center"/>
      <protection/>
    </xf>
    <xf numFmtId="49" fontId="64" fillId="0" borderId="20" xfId="54" applyNumberFormat="1" applyFont="1" applyFill="1" applyBorder="1" applyAlignment="1">
      <alignment horizontal="center" vertical="center"/>
      <protection/>
    </xf>
    <xf numFmtId="0" fontId="64" fillId="0" borderId="20" xfId="54" applyFont="1" applyFill="1" applyBorder="1" applyAlignment="1">
      <alignment horizontal="center" vertical="center"/>
      <protection/>
    </xf>
    <xf numFmtId="0" fontId="5" fillId="0" borderId="20" xfId="54" applyFont="1" applyFill="1" applyBorder="1" applyAlignment="1">
      <alignment vertical="center"/>
      <protection/>
    </xf>
    <xf numFmtId="4" fontId="5" fillId="0" borderId="20" xfId="54" applyNumberFormat="1" applyFont="1" applyFill="1" applyBorder="1" applyAlignment="1">
      <alignment horizontal="right" vertical="center"/>
      <protection/>
    </xf>
    <xf numFmtId="4" fontId="64" fillId="0" borderId="20" xfId="35" applyNumberFormat="1" applyFont="1" applyFill="1" applyBorder="1" applyAlignment="1">
      <alignment horizontal="right" vertical="center"/>
    </xf>
    <xf numFmtId="4" fontId="64" fillId="0" borderId="34" xfId="35" applyNumberFormat="1" applyFont="1" applyFill="1" applyBorder="1" applyAlignment="1">
      <alignment horizontal="right" vertical="center"/>
    </xf>
    <xf numFmtId="4" fontId="64" fillId="0" borderId="21" xfId="35" applyNumberFormat="1" applyFont="1" applyFill="1" applyBorder="1" applyAlignment="1">
      <alignment horizontal="right" vertical="center"/>
    </xf>
    <xf numFmtId="49" fontId="5" fillId="0" borderId="44" xfId="54" applyNumberFormat="1" applyFont="1" applyFill="1" applyBorder="1" applyAlignment="1">
      <alignment horizontal="center" vertical="center"/>
      <protection/>
    </xf>
    <xf numFmtId="0" fontId="5" fillId="0" borderId="44" xfId="54" applyFont="1" applyFill="1" applyBorder="1" applyAlignment="1">
      <alignment horizontal="center" vertical="center"/>
      <protection/>
    </xf>
    <xf numFmtId="0" fontId="5" fillId="0" borderId="44" xfId="54" applyFont="1" applyFill="1" applyBorder="1" applyAlignment="1">
      <alignment vertical="center"/>
      <protection/>
    </xf>
    <xf numFmtId="4" fontId="5" fillId="0" borderId="44" xfId="54" applyNumberFormat="1" applyFont="1" applyFill="1" applyBorder="1" applyAlignment="1">
      <alignment horizontal="right" vertical="center"/>
      <protection/>
    </xf>
    <xf numFmtId="4" fontId="64" fillId="0" borderId="44" xfId="35" applyNumberFormat="1" applyFont="1" applyFill="1" applyBorder="1" applyAlignment="1">
      <alignment horizontal="right" vertical="center"/>
    </xf>
    <xf numFmtId="4" fontId="64" fillId="0" borderId="45" xfId="35" applyNumberFormat="1" applyFont="1" applyFill="1" applyBorder="1" applyAlignment="1">
      <alignment horizontal="right" vertical="center"/>
    </xf>
    <xf numFmtId="4" fontId="64" fillId="0" borderId="46" xfId="35" applyNumberFormat="1" applyFont="1" applyFill="1" applyBorder="1" applyAlignment="1">
      <alignment horizontal="right" vertical="center"/>
    </xf>
    <xf numFmtId="0" fontId="6" fillId="34" borderId="40" xfId="54" applyFont="1" applyFill="1" applyBorder="1" applyAlignment="1">
      <alignment horizontal="center" vertical="center"/>
      <protection/>
    </xf>
    <xf numFmtId="49" fontId="62" fillId="34" borderId="23" xfId="54" applyNumberFormat="1" applyFont="1" applyFill="1" applyBorder="1" applyAlignment="1">
      <alignment horizontal="center" vertical="center"/>
      <protection/>
    </xf>
    <xf numFmtId="49" fontId="6" fillId="34" borderId="23" xfId="54" applyNumberFormat="1" applyFont="1" applyFill="1" applyBorder="1" applyAlignment="1">
      <alignment horizontal="center" vertical="center"/>
      <protection/>
    </xf>
    <xf numFmtId="0" fontId="6" fillId="34" borderId="23" xfId="54" applyFont="1" applyFill="1" applyBorder="1" applyAlignment="1">
      <alignment horizontal="center" vertical="center"/>
      <protection/>
    </xf>
    <xf numFmtId="4" fontId="6" fillId="34" borderId="23" xfId="54" applyNumberFormat="1" applyFont="1" applyFill="1" applyBorder="1" applyAlignment="1">
      <alignment horizontal="right" vertical="center"/>
      <protection/>
    </xf>
    <xf numFmtId="4" fontId="62" fillId="34" borderId="23" xfId="35" applyNumberFormat="1" applyFont="1" applyFill="1" applyBorder="1" applyAlignment="1">
      <alignment horizontal="right" vertical="center"/>
    </xf>
    <xf numFmtId="4" fontId="62" fillId="34" borderId="41" xfId="35" applyNumberFormat="1" applyFont="1" applyFill="1" applyBorder="1" applyAlignment="1">
      <alignment horizontal="right" vertical="center"/>
    </xf>
    <xf numFmtId="4" fontId="62" fillId="34" borderId="42" xfId="35" applyNumberFormat="1" applyFont="1" applyFill="1" applyBorder="1" applyAlignment="1">
      <alignment horizontal="right" vertical="center"/>
    </xf>
    <xf numFmtId="0" fontId="5" fillId="34" borderId="43" xfId="54" applyFont="1" applyFill="1" applyBorder="1" applyAlignment="1">
      <alignment horizontal="center" vertical="center"/>
      <protection/>
    </xf>
    <xf numFmtId="49" fontId="5" fillId="34" borderId="44" xfId="54" applyNumberFormat="1" applyFont="1" applyFill="1" applyBorder="1" applyAlignment="1">
      <alignment horizontal="center" vertical="center"/>
      <protection/>
    </xf>
    <xf numFmtId="0" fontId="5" fillId="34" borderId="44" xfId="54" applyFont="1" applyFill="1" applyBorder="1" applyAlignment="1">
      <alignment horizontal="center" vertical="center"/>
      <protection/>
    </xf>
    <xf numFmtId="0" fontId="5" fillId="34" borderId="44" xfId="54" applyFont="1" applyFill="1" applyBorder="1" applyAlignment="1">
      <alignment vertical="center"/>
      <protection/>
    </xf>
    <xf numFmtId="4" fontId="5" fillId="34" borderId="44" xfId="54" applyNumberFormat="1" applyFont="1" applyFill="1" applyBorder="1" applyAlignment="1">
      <alignment horizontal="right" vertical="center"/>
      <protection/>
    </xf>
    <xf numFmtId="4" fontId="64" fillId="34" borderId="44" xfId="35" applyNumberFormat="1" applyFont="1" applyFill="1" applyBorder="1" applyAlignment="1">
      <alignment horizontal="right" vertical="center"/>
    </xf>
    <xf numFmtId="4" fontId="64" fillId="34" borderId="45" xfId="35" applyNumberFormat="1" applyFont="1" applyFill="1" applyBorder="1" applyAlignment="1">
      <alignment horizontal="right" vertical="center"/>
    </xf>
    <xf numFmtId="4" fontId="64" fillId="34" borderId="46" xfId="35" applyNumberFormat="1" applyFont="1" applyFill="1" applyBorder="1" applyAlignment="1">
      <alignment horizontal="right" vertical="center"/>
    </xf>
    <xf numFmtId="49" fontId="62" fillId="2" borderId="25" xfId="54" applyNumberFormat="1" applyFont="1" applyFill="1" applyBorder="1" applyAlignment="1">
      <alignment horizontal="center" vertical="center"/>
      <protection/>
    </xf>
    <xf numFmtId="49" fontId="62" fillId="2" borderId="47" xfId="54" applyNumberFormat="1" applyFont="1" applyFill="1" applyBorder="1" applyAlignment="1">
      <alignment horizontal="center" vertical="center"/>
      <protection/>
    </xf>
    <xf numFmtId="49" fontId="63" fillId="2" borderId="41" xfId="54" applyNumberFormat="1" applyFont="1" applyFill="1" applyBorder="1" applyAlignment="1">
      <alignment horizontal="center" vertical="center"/>
      <protection/>
    </xf>
    <xf numFmtId="0" fontId="63" fillId="2" borderId="29" xfId="54" applyFont="1" applyFill="1" applyBorder="1" applyAlignment="1">
      <alignment horizontal="center" vertical="center"/>
      <protection/>
    </xf>
    <xf numFmtId="0" fontId="63" fillId="2" borderId="29" xfId="54" applyFont="1" applyFill="1" applyBorder="1" applyAlignment="1">
      <alignment vertical="center" wrapText="1"/>
      <protection/>
    </xf>
    <xf numFmtId="4" fontId="63" fillId="2" borderId="29" xfId="54" applyNumberFormat="1" applyFont="1" applyFill="1" applyBorder="1" applyAlignment="1">
      <alignment horizontal="right" vertical="center"/>
      <protection/>
    </xf>
    <xf numFmtId="4" fontId="63" fillId="2" borderId="48" xfId="54" applyNumberFormat="1" applyFont="1" applyFill="1" applyBorder="1" applyAlignment="1">
      <alignment horizontal="right" vertical="center"/>
      <protection/>
    </xf>
    <xf numFmtId="49" fontId="63" fillId="2" borderId="11" xfId="54" applyNumberFormat="1" applyFont="1" applyFill="1" applyBorder="1" applyAlignment="1">
      <alignment horizontal="center" vertical="center"/>
      <protection/>
    </xf>
    <xf numFmtId="0" fontId="63" fillId="2" borderId="26" xfId="54" applyFont="1" applyFill="1" applyBorder="1" applyAlignment="1">
      <alignment horizontal="center" vertical="center"/>
      <protection/>
    </xf>
    <xf numFmtId="0" fontId="63" fillId="2" borderId="11" xfId="54" applyFont="1" applyFill="1" applyBorder="1" applyAlignment="1">
      <alignment vertical="center"/>
      <protection/>
    </xf>
    <xf numFmtId="4" fontId="63" fillId="2" borderId="49" xfId="54" applyNumberFormat="1" applyFont="1" applyFill="1" applyBorder="1" applyAlignment="1">
      <alignment horizontal="right" vertical="center"/>
      <protection/>
    </xf>
    <xf numFmtId="4" fontId="63" fillId="2" borderId="50" xfId="54" applyNumberFormat="1" applyFont="1" applyFill="1" applyBorder="1" applyAlignment="1">
      <alignment vertical="center"/>
      <protection/>
    </xf>
    <xf numFmtId="49" fontId="63" fillId="2" borderId="25" xfId="54" applyNumberFormat="1" applyFont="1" applyFill="1" applyBorder="1" applyAlignment="1">
      <alignment horizontal="center" vertical="center"/>
      <protection/>
    </xf>
    <xf numFmtId="49" fontId="63" fillId="2" borderId="49" xfId="54" applyNumberFormat="1" applyFont="1" applyFill="1" applyBorder="1" applyAlignment="1">
      <alignment horizontal="center" vertical="center"/>
      <protection/>
    </xf>
    <xf numFmtId="0" fontId="63" fillId="2" borderId="11" xfId="54" applyFont="1" applyFill="1" applyBorder="1" applyAlignment="1">
      <alignment horizontal="center" vertical="center"/>
      <protection/>
    </xf>
    <xf numFmtId="0" fontId="63" fillId="2" borderId="51" xfId="54" applyFont="1" applyFill="1" applyBorder="1" applyAlignment="1">
      <alignment horizontal="center" vertical="center"/>
      <protection/>
    </xf>
    <xf numFmtId="49" fontId="63" fillId="2" borderId="52" xfId="54" applyNumberFormat="1" applyFont="1" applyFill="1" applyBorder="1" applyAlignment="1">
      <alignment horizontal="center" vertical="center"/>
      <protection/>
    </xf>
    <xf numFmtId="49" fontId="63" fillId="2" borderId="38" xfId="54" applyNumberFormat="1" applyFont="1" applyFill="1" applyBorder="1" applyAlignment="1">
      <alignment horizontal="center" vertical="center"/>
      <protection/>
    </xf>
    <xf numFmtId="0" fontId="63" fillId="2" borderId="37" xfId="54" applyFont="1" applyFill="1" applyBorder="1" applyAlignment="1">
      <alignment horizontal="center" vertical="center"/>
      <protection/>
    </xf>
    <xf numFmtId="0" fontId="63" fillId="2" borderId="37" xfId="54" applyFont="1" applyFill="1" applyBorder="1" applyAlignment="1">
      <alignment vertical="center"/>
      <protection/>
    </xf>
    <xf numFmtId="4" fontId="63" fillId="2" borderId="37" xfId="54" applyNumberFormat="1" applyFont="1" applyFill="1" applyBorder="1" applyAlignment="1">
      <alignment horizontal="right" vertical="center"/>
      <protection/>
    </xf>
    <xf numFmtId="4" fontId="63" fillId="2" borderId="39" xfId="54" applyNumberFormat="1" applyFont="1" applyFill="1" applyBorder="1" applyAlignment="1">
      <alignment horizontal="right" vertical="center"/>
      <protection/>
    </xf>
    <xf numFmtId="0" fontId="6" fillId="0" borderId="53" xfId="54" applyFont="1" applyFill="1" applyBorder="1" applyAlignment="1">
      <alignment horizontal="center" vertical="center"/>
      <protection/>
    </xf>
    <xf numFmtId="0" fontId="6" fillId="0" borderId="23" xfId="54" applyFont="1" applyFill="1" applyBorder="1" applyAlignment="1">
      <alignment vertical="top" wrapText="1"/>
      <protection/>
    </xf>
    <xf numFmtId="4" fontId="6" fillId="0" borderId="41" xfId="54" applyNumberFormat="1" applyFont="1" applyFill="1" applyBorder="1" applyAlignment="1">
      <alignment vertical="center"/>
      <protection/>
    </xf>
    <xf numFmtId="0" fontId="5" fillId="0" borderId="54" xfId="54" applyFont="1" applyFill="1" applyBorder="1" applyAlignment="1">
      <alignment horizontal="center" vertical="center"/>
      <protection/>
    </xf>
    <xf numFmtId="4" fontId="5" fillId="0" borderId="45" xfId="54" applyNumberFormat="1" applyFont="1" applyFill="1" applyBorder="1" applyAlignment="1">
      <alignment vertical="center"/>
      <protection/>
    </xf>
    <xf numFmtId="4" fontId="5" fillId="0" borderId="46" xfId="54" applyNumberFormat="1" applyFont="1" applyFill="1" applyBorder="1" applyAlignment="1">
      <alignment horizontal="right" vertical="center"/>
      <protection/>
    </xf>
    <xf numFmtId="0" fontId="6" fillId="0" borderId="23" xfId="54" applyFont="1" applyFill="1" applyBorder="1" applyAlignment="1">
      <alignment vertical="center" wrapText="1"/>
      <protection/>
    </xf>
    <xf numFmtId="4" fontId="6" fillId="34" borderId="23" xfId="54" applyNumberFormat="1" applyFont="1" applyFill="1" applyBorder="1" applyAlignment="1">
      <alignment vertical="center"/>
      <protection/>
    </xf>
    <xf numFmtId="4" fontId="6" fillId="34" borderId="41" xfId="54" applyNumberFormat="1" applyFont="1" applyFill="1" applyBorder="1" applyAlignment="1">
      <alignment vertical="center"/>
      <protection/>
    </xf>
    <xf numFmtId="4" fontId="6" fillId="34" borderId="42" xfId="54" applyNumberFormat="1" applyFont="1" applyFill="1" applyBorder="1" applyAlignment="1">
      <alignment vertical="center"/>
      <protection/>
    </xf>
    <xf numFmtId="4" fontId="5" fillId="34" borderId="44" xfId="54" applyNumberFormat="1" applyFont="1" applyFill="1" applyBorder="1" applyAlignment="1">
      <alignment vertical="center"/>
      <protection/>
    </xf>
    <xf numFmtId="4" fontId="5" fillId="34" borderId="45" xfId="54" applyNumberFormat="1" applyFont="1" applyFill="1" applyBorder="1" applyAlignment="1">
      <alignment vertical="center"/>
      <protection/>
    </xf>
    <xf numFmtId="4" fontId="5" fillId="34" borderId="46" xfId="54" applyNumberFormat="1" applyFont="1" applyFill="1" applyBorder="1" applyAlignment="1">
      <alignment vertical="center"/>
      <protection/>
    </xf>
    <xf numFmtId="4" fontId="5" fillId="0" borderId="41" xfId="54" applyNumberFormat="1" applyFont="1" applyFill="1" applyBorder="1" applyAlignment="1">
      <alignment vertical="center"/>
      <protection/>
    </xf>
    <xf numFmtId="4" fontId="6" fillId="0" borderId="45" xfId="54" applyNumberFormat="1" applyFont="1" applyFill="1" applyBorder="1" applyAlignment="1">
      <alignment vertical="center"/>
      <protection/>
    </xf>
    <xf numFmtId="4" fontId="6" fillId="0" borderId="23" xfId="54" applyNumberFormat="1" applyFont="1" applyFill="1" applyBorder="1" applyAlignment="1">
      <alignment vertical="center"/>
      <protection/>
    </xf>
    <xf numFmtId="4" fontId="6" fillId="0" borderId="42" xfId="54" applyNumberFormat="1" applyFont="1" applyFill="1" applyBorder="1" applyAlignment="1">
      <alignment vertical="center"/>
      <protection/>
    </xf>
    <xf numFmtId="4" fontId="5" fillId="0" borderId="44" xfId="54" applyNumberFormat="1" applyFont="1" applyFill="1" applyBorder="1" applyAlignment="1">
      <alignment vertical="center"/>
      <protection/>
    </xf>
    <xf numFmtId="4" fontId="5" fillId="0" borderId="46" xfId="54" applyNumberFormat="1" applyFont="1" applyFill="1" applyBorder="1" applyAlignment="1">
      <alignment vertical="center"/>
      <protection/>
    </xf>
    <xf numFmtId="0" fontId="6" fillId="34" borderId="23" xfId="54" applyFont="1" applyFill="1" applyBorder="1" applyAlignment="1">
      <alignment vertical="center" wrapText="1"/>
      <protection/>
    </xf>
    <xf numFmtId="4" fontId="5" fillId="34" borderId="41" xfId="54" applyNumberFormat="1" applyFont="1" applyFill="1" applyBorder="1" applyAlignment="1">
      <alignment vertical="center"/>
      <protection/>
    </xf>
    <xf numFmtId="4" fontId="6" fillId="34" borderId="42" xfId="54" applyNumberFormat="1" applyFont="1" applyFill="1" applyBorder="1" applyAlignment="1">
      <alignment horizontal="right" vertical="center"/>
      <protection/>
    </xf>
    <xf numFmtId="4" fontId="6" fillId="34" borderId="45" xfId="54" applyNumberFormat="1" applyFont="1" applyFill="1" applyBorder="1" applyAlignment="1">
      <alignment vertical="center"/>
      <protection/>
    </xf>
    <xf numFmtId="4" fontId="5" fillId="34" borderId="46" xfId="54" applyNumberFormat="1" applyFont="1" applyFill="1" applyBorder="1" applyAlignment="1">
      <alignment horizontal="right" vertical="center"/>
      <protection/>
    </xf>
    <xf numFmtId="0" fontId="6" fillId="34" borderId="53" xfId="54" applyFont="1" applyFill="1" applyBorder="1" applyAlignment="1">
      <alignment horizontal="center" vertical="center"/>
      <protection/>
    </xf>
    <xf numFmtId="0" fontId="5" fillId="34" borderId="54" xfId="54" applyFont="1" applyFill="1" applyBorder="1" applyAlignment="1">
      <alignment horizontal="center" vertical="center"/>
      <protection/>
    </xf>
    <xf numFmtId="0" fontId="6" fillId="0" borderId="54" xfId="54" applyFont="1" applyFill="1" applyBorder="1" applyAlignment="1">
      <alignment horizontal="center" vertical="center"/>
      <protection/>
    </xf>
    <xf numFmtId="49" fontId="6" fillId="0" borderId="44" xfId="54" applyNumberFormat="1" applyFont="1" applyFill="1" applyBorder="1" applyAlignment="1">
      <alignment horizontal="center" vertical="center"/>
      <protection/>
    </xf>
    <xf numFmtId="0" fontId="5" fillId="0" borderId="44" xfId="54" applyFont="1" applyFill="1" applyBorder="1" applyAlignment="1">
      <alignment vertical="top" wrapText="1"/>
      <protection/>
    </xf>
    <xf numFmtId="4" fontId="6" fillId="34" borderId="55" xfId="54" applyNumberFormat="1" applyFont="1" applyFill="1" applyBorder="1" applyAlignment="1">
      <alignment vertical="center"/>
      <protection/>
    </xf>
    <xf numFmtId="4" fontId="5" fillId="34" borderId="56" xfId="54" applyNumberFormat="1" applyFont="1" applyFill="1" applyBorder="1" applyAlignment="1">
      <alignment vertical="center"/>
      <protection/>
    </xf>
    <xf numFmtId="0" fontId="6" fillId="34" borderId="23" xfId="54" applyFont="1" applyFill="1" applyBorder="1" applyAlignment="1">
      <alignment vertical="top" wrapText="1"/>
      <protection/>
    </xf>
    <xf numFmtId="0" fontId="5" fillId="34" borderId="44" xfId="54" applyFont="1" applyFill="1" applyBorder="1" applyAlignment="1">
      <alignment vertical="center" wrapText="1"/>
      <protection/>
    </xf>
    <xf numFmtId="4" fontId="5" fillId="34" borderId="23" xfId="54" applyNumberFormat="1" applyFont="1" applyFill="1" applyBorder="1" applyAlignment="1">
      <alignment horizontal="right" vertical="center"/>
      <protection/>
    </xf>
    <xf numFmtId="0" fontId="6" fillId="34" borderId="13" xfId="54" applyFont="1" applyFill="1" applyBorder="1" applyAlignment="1">
      <alignment horizontal="center" vertical="center"/>
      <protection/>
    </xf>
    <xf numFmtId="49" fontId="6" fillId="34" borderId="14" xfId="54" applyNumberFormat="1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vertical="center" wrapText="1"/>
      <protection/>
    </xf>
    <xf numFmtId="4" fontId="6" fillId="34" borderId="14" xfId="54" applyNumberFormat="1" applyFont="1" applyFill="1" applyBorder="1" applyAlignment="1">
      <alignment horizontal="right" vertical="center"/>
      <protection/>
    </xf>
    <xf numFmtId="4" fontId="6" fillId="34" borderId="14" xfId="54" applyNumberFormat="1" applyFont="1" applyFill="1" applyBorder="1" applyAlignment="1">
      <alignment vertical="center"/>
      <protection/>
    </xf>
    <xf numFmtId="175" fontId="62" fillId="34" borderId="57" xfId="54" applyNumberFormat="1" applyFont="1" applyFill="1" applyBorder="1" applyAlignment="1">
      <alignment vertical="center"/>
      <protection/>
    </xf>
    <xf numFmtId="4" fontId="6" fillId="34" borderId="15" xfId="54" applyNumberFormat="1" applyFont="1" applyFill="1" applyBorder="1" applyAlignment="1">
      <alignment vertical="center"/>
      <protection/>
    </xf>
    <xf numFmtId="0" fontId="5" fillId="34" borderId="19" xfId="54" applyFont="1" applyFill="1" applyBorder="1" applyAlignment="1">
      <alignment horizontal="center" vertical="center"/>
      <protection/>
    </xf>
    <xf numFmtId="49" fontId="5" fillId="34" borderId="20" xfId="54" applyNumberFormat="1" applyFont="1" applyFill="1" applyBorder="1" applyAlignment="1">
      <alignment horizontal="center" vertical="center"/>
      <protection/>
    </xf>
    <xf numFmtId="0" fontId="5" fillId="34" borderId="20" xfId="54" applyFont="1" applyFill="1" applyBorder="1" applyAlignment="1">
      <alignment horizontal="center" vertical="center"/>
      <protection/>
    </xf>
    <xf numFmtId="0" fontId="5" fillId="34" borderId="20" xfId="54" applyFont="1" applyFill="1" applyBorder="1" applyAlignment="1">
      <alignment vertical="center"/>
      <protection/>
    </xf>
    <xf numFmtId="4" fontId="5" fillId="34" borderId="20" xfId="54" applyNumberFormat="1" applyFont="1" applyFill="1" applyBorder="1" applyAlignment="1">
      <alignment horizontal="right" vertical="center"/>
      <protection/>
    </xf>
    <xf numFmtId="4" fontId="5" fillId="34" borderId="20" xfId="54" applyNumberFormat="1" applyFont="1" applyFill="1" applyBorder="1" applyAlignment="1">
      <alignment vertical="center"/>
      <protection/>
    </xf>
    <xf numFmtId="4" fontId="5" fillId="34" borderId="34" xfId="54" applyNumberFormat="1" applyFont="1" applyFill="1" applyBorder="1" applyAlignment="1">
      <alignment vertical="center"/>
      <protection/>
    </xf>
    <xf numFmtId="4" fontId="5" fillId="34" borderId="21" xfId="54" applyNumberFormat="1" applyFont="1" applyFill="1" applyBorder="1" applyAlignment="1">
      <alignment vertical="center"/>
      <protection/>
    </xf>
    <xf numFmtId="0" fontId="6" fillId="34" borderId="23" xfId="54" applyFont="1" applyFill="1" applyBorder="1" applyAlignment="1">
      <alignment vertical="center"/>
      <protection/>
    </xf>
    <xf numFmtId="4" fontId="65" fillId="34" borderId="41" xfId="35" applyNumberFormat="1" applyFont="1" applyFill="1" applyBorder="1" applyAlignment="1">
      <alignment horizontal="right" vertical="center"/>
    </xf>
    <xf numFmtId="4" fontId="64" fillId="34" borderId="41" xfId="35" applyNumberFormat="1" applyFont="1" applyFill="1" applyBorder="1" applyAlignment="1">
      <alignment horizontal="right" vertical="center"/>
    </xf>
    <xf numFmtId="4" fontId="62" fillId="34" borderId="45" xfId="35" applyNumberFormat="1" applyFont="1" applyFill="1" applyBorder="1" applyAlignment="1">
      <alignment horizontal="right" vertical="center"/>
    </xf>
    <xf numFmtId="0" fontId="5" fillId="34" borderId="32" xfId="54" applyFont="1" applyFill="1" applyBorder="1" applyAlignment="1">
      <alignment horizontal="center" vertical="center"/>
      <protection/>
    </xf>
    <xf numFmtId="4" fontId="62" fillId="34" borderId="34" xfId="35" applyNumberFormat="1" applyFont="1" applyFill="1" applyBorder="1" applyAlignment="1">
      <alignment horizontal="right" vertical="center"/>
    </xf>
    <xf numFmtId="4" fontId="5" fillId="34" borderId="21" xfId="54" applyNumberFormat="1" applyFont="1" applyFill="1" applyBorder="1" applyAlignment="1">
      <alignment horizontal="right" vertical="center"/>
      <protection/>
    </xf>
    <xf numFmtId="4" fontId="5" fillId="34" borderId="55" xfId="54" applyNumberFormat="1" applyFont="1" applyFill="1" applyBorder="1" applyAlignment="1">
      <alignment vertical="center"/>
      <protection/>
    </xf>
    <xf numFmtId="4" fontId="6" fillId="34" borderId="56" xfId="54" applyNumberFormat="1" applyFont="1" applyFill="1" applyBorder="1" applyAlignment="1">
      <alignment vertical="center"/>
      <protection/>
    </xf>
    <xf numFmtId="0" fontId="63" fillId="2" borderId="49" xfId="54" applyFont="1" applyFill="1" applyBorder="1" applyAlignment="1">
      <alignment horizontal="center" vertical="center"/>
      <protection/>
    </xf>
    <xf numFmtId="4" fontId="63" fillId="2" borderId="11" xfId="35" applyNumberFormat="1" applyFont="1" applyFill="1" applyBorder="1" applyAlignment="1">
      <alignment horizontal="right" vertical="center"/>
    </xf>
    <xf numFmtId="4" fontId="63" fillId="2" borderId="12" xfId="35" applyNumberFormat="1" applyFont="1" applyFill="1" applyBorder="1" applyAlignment="1">
      <alignment horizontal="right" vertical="center"/>
    </xf>
    <xf numFmtId="0" fontId="5" fillId="34" borderId="58" xfId="54" applyFont="1" applyFill="1" applyBorder="1" applyAlignment="1">
      <alignment horizontal="center" vertical="center"/>
      <protection/>
    </xf>
    <xf numFmtId="49" fontId="5" fillId="34" borderId="17" xfId="54" applyNumberFormat="1" applyFont="1" applyFill="1" applyBorder="1" applyAlignment="1">
      <alignment horizontal="center" vertical="center"/>
      <protection/>
    </xf>
    <xf numFmtId="0" fontId="5" fillId="34" borderId="17" xfId="54" applyFont="1" applyFill="1" applyBorder="1" applyAlignment="1">
      <alignment horizontal="center" vertical="center"/>
      <protection/>
    </xf>
    <xf numFmtId="0" fontId="5" fillId="34" borderId="17" xfId="54" applyFont="1" applyFill="1" applyBorder="1" applyAlignment="1">
      <alignment vertical="center"/>
      <protection/>
    </xf>
    <xf numFmtId="4" fontId="5" fillId="34" borderId="17" xfId="54" applyNumberFormat="1" applyFont="1" applyFill="1" applyBorder="1" applyAlignment="1">
      <alignment horizontal="right" vertical="center"/>
      <protection/>
    </xf>
    <xf numFmtId="4" fontId="5" fillId="34" borderId="59" xfId="54" applyNumberFormat="1" applyFont="1" applyFill="1" applyBorder="1" applyAlignment="1">
      <alignment vertical="center"/>
      <protection/>
    </xf>
    <xf numFmtId="4" fontId="5" fillId="34" borderId="60" xfId="54" applyNumberFormat="1" applyFont="1" applyFill="1" applyBorder="1" applyAlignment="1">
      <alignment vertical="center"/>
      <protection/>
    </xf>
    <xf numFmtId="0" fontId="5" fillId="34" borderId="36" xfId="54" applyFont="1" applyFill="1" applyBorder="1" applyAlignment="1">
      <alignment horizontal="center" vertical="center"/>
      <protection/>
    </xf>
    <xf numFmtId="49" fontId="5" fillId="34" borderId="61" xfId="54" applyNumberFormat="1" applyFont="1" applyFill="1" applyBorder="1" applyAlignment="1">
      <alignment horizontal="center" vertical="center"/>
      <protection/>
    </xf>
    <xf numFmtId="0" fontId="5" fillId="34" borderId="61" xfId="54" applyFont="1" applyFill="1" applyBorder="1" applyAlignment="1">
      <alignment horizontal="center" vertical="center"/>
      <protection/>
    </xf>
    <xf numFmtId="0" fontId="5" fillId="34" borderId="61" xfId="54" applyFont="1" applyFill="1" applyBorder="1" applyAlignment="1">
      <alignment vertical="center"/>
      <protection/>
    </xf>
    <xf numFmtId="4" fontId="5" fillId="34" borderId="61" xfId="54" applyNumberFormat="1" applyFont="1" applyFill="1" applyBorder="1" applyAlignment="1">
      <alignment horizontal="right" vertical="center"/>
      <protection/>
    </xf>
    <xf numFmtId="4" fontId="5" fillId="34" borderId="62" xfId="54" applyNumberFormat="1" applyFont="1" applyFill="1" applyBorder="1" applyAlignment="1">
      <alignment vertical="center"/>
      <protection/>
    </xf>
    <xf numFmtId="4" fontId="5" fillId="34" borderId="63" xfId="54" applyNumberFormat="1" applyFont="1" applyFill="1" applyBorder="1" applyAlignment="1">
      <alignment vertical="center"/>
      <protection/>
    </xf>
    <xf numFmtId="0" fontId="6" fillId="34" borderId="36" xfId="54" applyFont="1" applyFill="1" applyBorder="1" applyAlignment="1">
      <alignment horizontal="center" vertical="center"/>
      <protection/>
    </xf>
    <xf numFmtId="49" fontId="6" fillId="34" borderId="61" xfId="54" applyNumberFormat="1" applyFont="1" applyFill="1" applyBorder="1" applyAlignment="1">
      <alignment horizontal="center" vertical="center"/>
      <protection/>
    </xf>
    <xf numFmtId="0" fontId="63" fillId="2" borderId="27" xfId="54" applyFont="1" applyFill="1" applyBorder="1" applyAlignment="1">
      <alignment horizontal="center" vertical="center"/>
      <protection/>
    </xf>
    <xf numFmtId="49" fontId="63" fillId="2" borderId="28" xfId="54" applyNumberFormat="1" applyFont="1" applyFill="1" applyBorder="1" applyAlignment="1">
      <alignment horizontal="center" vertical="center"/>
      <protection/>
    </xf>
    <xf numFmtId="49" fontId="63" fillId="2" borderId="30" xfId="54" applyNumberFormat="1" applyFont="1" applyFill="1" applyBorder="1" applyAlignment="1">
      <alignment horizontal="center" vertical="center"/>
      <protection/>
    </xf>
    <xf numFmtId="0" fontId="63" fillId="2" borderId="30" xfId="54" applyFont="1" applyFill="1" applyBorder="1" applyAlignment="1">
      <alignment horizontal="center" vertical="center"/>
      <protection/>
    </xf>
    <xf numFmtId="4" fontId="63" fillId="2" borderId="11" xfId="54" applyNumberFormat="1" applyFont="1" applyFill="1" applyBorder="1" applyAlignment="1">
      <alignment horizontal="left" vertical="center"/>
      <protection/>
    </xf>
    <xf numFmtId="49" fontId="63" fillId="2" borderId="49" xfId="54" applyNumberFormat="1" applyFont="1" applyFill="1" applyBorder="1" applyAlignment="1">
      <alignment horizontal="center" vertical="center"/>
      <protection/>
    </xf>
    <xf numFmtId="4" fontId="13" fillId="34" borderId="29" xfId="54" applyNumberFormat="1" applyFont="1" applyFill="1" applyBorder="1" applyAlignment="1">
      <alignment vertical="center"/>
      <protection/>
    </xf>
    <xf numFmtId="4" fontId="13" fillId="0" borderId="17" xfId="35" applyNumberFormat="1" applyFont="1" applyFill="1" applyBorder="1" applyAlignment="1">
      <alignment horizontal="right" vertical="center"/>
    </xf>
    <xf numFmtId="4" fontId="9" fillId="0" borderId="17" xfId="35" applyNumberFormat="1" applyFont="1" applyFill="1" applyBorder="1" applyAlignment="1">
      <alignment horizontal="right" vertical="center"/>
    </xf>
    <xf numFmtId="4" fontId="66" fillId="34" borderId="17" xfId="54" applyNumberFormat="1" applyFont="1" applyFill="1" applyBorder="1" applyAlignment="1">
      <alignment vertical="center"/>
      <protection/>
    </xf>
    <xf numFmtId="4" fontId="9" fillId="34" borderId="17" xfId="35" applyNumberFormat="1" applyFont="1" applyFill="1" applyBorder="1" applyAlignment="1">
      <alignment horizontal="right" vertical="center"/>
    </xf>
    <xf numFmtId="4" fontId="9" fillId="36" borderId="17" xfId="35" applyNumberFormat="1" applyFont="1" applyFill="1" applyBorder="1" applyAlignment="1">
      <alignment horizontal="right" vertical="center"/>
    </xf>
    <xf numFmtId="4" fontId="9" fillId="0" borderId="44" xfId="35" applyNumberFormat="1" applyFont="1" applyFill="1" applyBorder="1" applyAlignment="1">
      <alignment horizontal="right" vertical="center"/>
    </xf>
    <xf numFmtId="4" fontId="67" fillId="0" borderId="14" xfId="35" applyNumberFormat="1" applyFont="1" applyFill="1" applyBorder="1" applyAlignment="1">
      <alignment horizontal="right" vertical="center"/>
    </xf>
    <xf numFmtId="4" fontId="66" fillId="0" borderId="14" xfId="35" applyNumberFormat="1" applyFont="1" applyFill="1" applyBorder="1" applyAlignment="1">
      <alignment horizontal="right" vertical="center"/>
    </xf>
    <xf numFmtId="4" fontId="66" fillId="0" borderId="14" xfId="54" applyNumberFormat="1" applyFont="1" applyFill="1" applyBorder="1" applyAlignment="1">
      <alignment vertical="center"/>
      <protection/>
    </xf>
    <xf numFmtId="4" fontId="66" fillId="0" borderId="17" xfId="54" applyNumberFormat="1" applyFont="1" applyFill="1" applyBorder="1" applyAlignment="1">
      <alignment vertical="center"/>
      <protection/>
    </xf>
    <xf numFmtId="4" fontId="67" fillId="34" borderId="14" xfId="35" applyNumberFormat="1" applyFont="1" applyFill="1" applyBorder="1" applyAlignment="1">
      <alignment horizontal="right" vertical="center"/>
    </xf>
    <xf numFmtId="4" fontId="66" fillId="34" borderId="14" xfId="54" applyNumberFormat="1" applyFont="1" applyFill="1" applyBorder="1" applyAlignment="1">
      <alignment vertical="center"/>
      <protection/>
    </xf>
    <xf numFmtId="4" fontId="66" fillId="34" borderId="44" xfId="54" applyNumberFormat="1" applyFont="1" applyFill="1" applyBorder="1" applyAlignment="1">
      <alignment vertical="center"/>
      <protection/>
    </xf>
    <xf numFmtId="4" fontId="67" fillId="0" borderId="17" xfId="35" applyNumberFormat="1" applyFont="1" applyFill="1" applyBorder="1" applyAlignment="1">
      <alignment horizontal="right" vertical="center"/>
    </xf>
    <xf numFmtId="4" fontId="66" fillId="0" borderId="20" xfId="35" applyNumberFormat="1" applyFont="1" applyFill="1" applyBorder="1" applyAlignment="1">
      <alignment horizontal="right" vertical="center"/>
    </xf>
    <xf numFmtId="4" fontId="66" fillId="0" borderId="61" xfId="54" applyNumberFormat="1" applyFont="1" applyFill="1" applyBorder="1" applyAlignment="1">
      <alignment horizontal="right" vertical="center"/>
      <protection/>
    </xf>
    <xf numFmtId="4" fontId="66" fillId="34" borderId="14" xfId="35" applyNumberFormat="1" applyFont="1" applyFill="1" applyBorder="1" applyAlignment="1">
      <alignment horizontal="right" vertical="center"/>
    </xf>
    <xf numFmtId="4" fontId="66" fillId="0" borderId="44" xfId="35" applyNumberFormat="1" applyFont="1" applyFill="1" applyBorder="1" applyAlignment="1">
      <alignment horizontal="right" vertical="center"/>
    </xf>
    <xf numFmtId="0" fontId="6" fillId="34" borderId="24" xfId="54" applyFont="1" applyFill="1" applyBorder="1" applyAlignment="1">
      <alignment horizontal="center" vertical="center"/>
      <protection/>
    </xf>
    <xf numFmtId="0" fontId="6" fillId="34" borderId="11" xfId="54" applyFont="1" applyFill="1" applyBorder="1" applyAlignment="1">
      <alignment horizontal="center" vertical="center"/>
      <protection/>
    </xf>
    <xf numFmtId="0" fontId="6" fillId="34" borderId="25" xfId="54" applyFont="1" applyFill="1" applyBorder="1" applyAlignment="1">
      <alignment horizontal="center" vertical="center"/>
      <protection/>
    </xf>
    <xf numFmtId="0" fontId="6" fillId="34" borderId="11" xfId="54" applyFont="1" applyFill="1" applyBorder="1" applyAlignment="1">
      <alignment horizontal="left" vertical="center"/>
      <protection/>
    </xf>
    <xf numFmtId="164" fontId="6" fillId="34" borderId="26" xfId="54" applyNumberFormat="1" applyFont="1" applyFill="1" applyBorder="1" applyAlignment="1">
      <alignment vertical="center"/>
      <protection/>
    </xf>
    <xf numFmtId="164" fontId="6" fillId="34" borderId="11" xfId="54" applyNumberFormat="1" applyFont="1" applyFill="1" applyBorder="1" applyAlignment="1">
      <alignment vertical="center"/>
      <protection/>
    </xf>
    <xf numFmtId="164" fontId="6" fillId="34" borderId="49" xfId="54" applyNumberFormat="1" applyFont="1" applyFill="1" applyBorder="1" applyAlignment="1">
      <alignment vertical="center"/>
      <protection/>
    </xf>
    <xf numFmtId="164" fontId="6" fillId="34" borderId="50" xfId="54" applyNumberFormat="1" applyFont="1" applyFill="1" applyBorder="1" applyAlignment="1">
      <alignment vertical="center"/>
      <protection/>
    </xf>
    <xf numFmtId="0" fontId="6" fillId="34" borderId="27" xfId="54" applyFont="1" applyFill="1" applyBorder="1" applyAlignment="1">
      <alignment horizontal="center" vertical="center"/>
      <protection/>
    </xf>
    <xf numFmtId="0" fontId="6" fillId="34" borderId="28" xfId="54" applyFont="1" applyFill="1" applyBorder="1" applyAlignment="1">
      <alignment horizontal="center" vertical="center"/>
      <protection/>
    </xf>
    <xf numFmtId="0" fontId="6" fillId="34" borderId="30" xfId="54" applyFont="1" applyFill="1" applyBorder="1" applyAlignment="1">
      <alignment horizontal="center" vertical="center"/>
      <protection/>
    </xf>
    <xf numFmtId="0" fontId="6" fillId="34" borderId="29" xfId="54" applyFont="1" applyFill="1" applyBorder="1" applyAlignment="1">
      <alignment horizontal="center" vertical="center"/>
      <protection/>
    </xf>
    <xf numFmtId="0" fontId="6" fillId="34" borderId="64" xfId="54" applyFont="1" applyFill="1" applyBorder="1" applyAlignment="1">
      <alignment horizontal="center" vertical="center"/>
      <protection/>
    </xf>
    <xf numFmtId="0" fontId="6" fillId="34" borderId="29" xfId="54" applyFont="1" applyFill="1" applyBorder="1" applyAlignment="1">
      <alignment horizontal="left" vertical="center"/>
      <protection/>
    </xf>
    <xf numFmtId="4" fontId="6" fillId="34" borderId="11" xfId="54" applyNumberFormat="1" applyFont="1" applyFill="1" applyBorder="1" applyAlignment="1">
      <alignment vertical="center"/>
      <protection/>
    </xf>
    <xf numFmtId="4" fontId="6" fillId="34" borderId="30" xfId="54" applyNumberFormat="1" applyFont="1" applyFill="1" applyBorder="1" applyAlignment="1">
      <alignment vertical="center"/>
      <protection/>
    </xf>
    <xf numFmtId="4" fontId="6" fillId="34" borderId="31" xfId="54" applyNumberFormat="1" applyFont="1" applyFill="1" applyBorder="1" applyAlignment="1">
      <alignment vertical="center"/>
      <protection/>
    </xf>
    <xf numFmtId="0" fontId="6" fillId="0" borderId="58" xfId="54" applyFont="1" applyFill="1" applyBorder="1" applyAlignment="1">
      <alignment horizontal="center" vertical="center"/>
      <protection/>
    </xf>
    <xf numFmtId="49" fontId="6" fillId="0" borderId="65" xfId="54" applyNumberFormat="1" applyFont="1" applyFill="1" applyBorder="1" applyAlignment="1">
      <alignment horizontal="center" vertical="center"/>
      <protection/>
    </xf>
    <xf numFmtId="49" fontId="6" fillId="0" borderId="59" xfId="54" applyNumberFormat="1" applyFont="1" applyFill="1" applyBorder="1" applyAlignment="1">
      <alignment horizontal="center" vertical="center"/>
      <protection/>
    </xf>
    <xf numFmtId="0" fontId="6" fillId="0" borderId="17" xfId="54" applyFont="1" applyFill="1" applyBorder="1" applyAlignment="1">
      <alignment horizontal="center" vertical="center"/>
      <protection/>
    </xf>
    <xf numFmtId="0" fontId="6" fillId="0" borderId="65" xfId="54" applyFont="1" applyFill="1" applyBorder="1" applyAlignment="1">
      <alignment horizontal="center" vertical="center"/>
      <protection/>
    </xf>
    <xf numFmtId="0" fontId="6" fillId="0" borderId="17" xfId="54" applyFont="1" applyFill="1" applyBorder="1" applyAlignment="1">
      <alignment vertical="center"/>
      <protection/>
    </xf>
    <xf numFmtId="4" fontId="6" fillId="0" borderId="59" xfId="35" applyNumberFormat="1" applyFont="1" applyFill="1" applyBorder="1" applyAlignment="1">
      <alignment horizontal="right" vertical="center"/>
    </xf>
    <xf numFmtId="4" fontId="6" fillId="0" borderId="60" xfId="35" applyNumberFormat="1" applyFont="1" applyFill="1" applyBorder="1" applyAlignment="1">
      <alignment horizontal="right" vertical="center"/>
    </xf>
    <xf numFmtId="0" fontId="6" fillId="0" borderId="66" xfId="54" applyFont="1" applyFill="1" applyBorder="1" applyAlignment="1">
      <alignment horizontal="center" vertical="center"/>
      <protection/>
    </xf>
    <xf numFmtId="49" fontId="6" fillId="0" borderId="67" xfId="54" applyNumberFormat="1" applyFont="1" applyFill="1" applyBorder="1" applyAlignment="1">
      <alignment horizontal="center" vertical="center"/>
      <protection/>
    </xf>
    <xf numFmtId="49" fontId="6" fillId="0" borderId="57" xfId="54" applyNumberFormat="1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>
      <alignment horizontal="center" vertical="center"/>
      <protection/>
    </xf>
    <xf numFmtId="0" fontId="5" fillId="0" borderId="67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vertical="center"/>
      <protection/>
    </xf>
    <xf numFmtId="4" fontId="5" fillId="0" borderId="59" xfId="35" applyNumberFormat="1" applyFont="1" applyFill="1" applyBorder="1" applyAlignment="1">
      <alignment horizontal="right" vertical="center"/>
    </xf>
    <xf numFmtId="4" fontId="5" fillId="0" borderId="17" xfId="35" applyNumberFormat="1" applyFont="1" applyFill="1" applyBorder="1" applyAlignment="1">
      <alignment horizontal="right" vertical="center"/>
    </xf>
    <xf numFmtId="4" fontId="5" fillId="0" borderId="60" xfId="35" applyNumberFormat="1" applyFont="1" applyFill="1" applyBorder="1" applyAlignment="1">
      <alignment horizontal="right" vertical="center"/>
    </xf>
    <xf numFmtId="0" fontId="6" fillId="34" borderId="66" xfId="54" applyFont="1" applyFill="1" applyBorder="1" applyAlignment="1">
      <alignment horizontal="center" vertical="center"/>
      <protection/>
    </xf>
    <xf numFmtId="49" fontId="6" fillId="34" borderId="67" xfId="54" applyNumberFormat="1" applyFont="1" applyFill="1" applyBorder="1" applyAlignment="1">
      <alignment horizontal="center" vertical="center"/>
      <protection/>
    </xf>
    <xf numFmtId="49" fontId="6" fillId="34" borderId="57" xfId="54" applyNumberFormat="1" applyFont="1" applyFill="1" applyBorder="1" applyAlignment="1">
      <alignment horizontal="center" vertical="center"/>
      <protection/>
    </xf>
    <xf numFmtId="0" fontId="64" fillId="34" borderId="17" xfId="54" applyFont="1" applyFill="1" applyBorder="1" applyAlignment="1">
      <alignment horizontal="center" vertical="center"/>
      <protection/>
    </xf>
    <xf numFmtId="0" fontId="64" fillId="34" borderId="17" xfId="54" applyFont="1" applyFill="1" applyBorder="1" applyAlignment="1">
      <alignment vertical="center"/>
      <protection/>
    </xf>
    <xf numFmtId="4" fontId="64" fillId="34" borderId="17" xfId="54" applyNumberFormat="1" applyFont="1" applyFill="1" applyBorder="1" applyAlignment="1">
      <alignment vertical="center"/>
      <protection/>
    </xf>
    <xf numFmtId="4" fontId="64" fillId="34" borderId="59" xfId="54" applyNumberFormat="1" applyFont="1" applyFill="1" applyBorder="1" applyAlignment="1">
      <alignment vertical="center"/>
      <protection/>
    </xf>
    <xf numFmtId="4" fontId="64" fillId="34" borderId="18" xfId="54" applyNumberFormat="1" applyFont="1" applyFill="1" applyBorder="1" applyAlignment="1">
      <alignment vertical="center"/>
      <protection/>
    </xf>
    <xf numFmtId="0" fontId="5" fillId="34" borderId="67" xfId="54" applyFont="1" applyFill="1" applyBorder="1" applyAlignment="1">
      <alignment horizontal="center" vertical="center"/>
      <protection/>
    </xf>
    <xf numFmtId="0" fontId="5" fillId="34" borderId="14" xfId="54" applyFont="1" applyFill="1" applyBorder="1" applyAlignment="1">
      <alignment vertical="center"/>
      <protection/>
    </xf>
    <xf numFmtId="4" fontId="5" fillId="34" borderId="59" xfId="35" applyNumberFormat="1" applyFont="1" applyFill="1" applyBorder="1" applyAlignment="1">
      <alignment horizontal="right" vertical="center"/>
    </xf>
    <xf numFmtId="4" fontId="5" fillId="34" borderId="17" xfId="35" applyNumberFormat="1" applyFont="1" applyFill="1" applyBorder="1" applyAlignment="1">
      <alignment horizontal="right" vertical="center"/>
    </xf>
    <xf numFmtId="4" fontId="5" fillId="34" borderId="60" xfId="35" applyNumberFormat="1" applyFont="1" applyFill="1" applyBorder="1" applyAlignment="1">
      <alignment horizontal="right" vertical="center"/>
    </xf>
    <xf numFmtId="0" fontId="5" fillId="36" borderId="17" xfId="54" applyFont="1" applyFill="1" applyBorder="1" applyAlignment="1">
      <alignment horizontal="center" vertical="center"/>
      <protection/>
    </xf>
    <xf numFmtId="4" fontId="5" fillId="36" borderId="59" xfId="35" applyNumberFormat="1" applyFont="1" applyFill="1" applyBorder="1" applyAlignment="1">
      <alignment horizontal="right" vertical="center"/>
    </xf>
    <xf numFmtId="4" fontId="5" fillId="36" borderId="17" xfId="35" applyNumberFormat="1" applyFont="1" applyFill="1" applyBorder="1" applyAlignment="1">
      <alignment horizontal="right" vertical="center"/>
    </xf>
    <xf numFmtId="0" fontId="6" fillId="36" borderId="58" xfId="54" applyFont="1" applyFill="1" applyBorder="1" applyAlignment="1">
      <alignment horizontal="center" vertical="center"/>
      <protection/>
    </xf>
    <xf numFmtId="49" fontId="6" fillId="36" borderId="65" xfId="54" applyNumberFormat="1" applyFont="1" applyFill="1" applyBorder="1" applyAlignment="1">
      <alignment horizontal="center" vertical="center"/>
      <protection/>
    </xf>
    <xf numFmtId="49" fontId="6" fillId="36" borderId="59" xfId="54" applyNumberFormat="1" applyFont="1" applyFill="1" applyBorder="1" applyAlignment="1">
      <alignment horizontal="center" vertical="center"/>
      <protection/>
    </xf>
    <xf numFmtId="0" fontId="5" fillId="36" borderId="68" xfId="54" applyFont="1" applyFill="1" applyBorder="1" applyAlignment="1">
      <alignment horizontal="center" vertical="center"/>
      <protection/>
    </xf>
    <xf numFmtId="0" fontId="5" fillId="36" borderId="17" xfId="54" applyFont="1" applyFill="1" applyBorder="1" applyAlignment="1">
      <alignment vertical="center"/>
      <protection/>
    </xf>
    <xf numFmtId="0" fontId="6" fillId="34" borderId="58" xfId="54" applyFont="1" applyFill="1" applyBorder="1" applyAlignment="1">
      <alignment horizontal="center" vertical="center"/>
      <protection/>
    </xf>
    <xf numFmtId="49" fontId="6" fillId="34" borderId="65" xfId="54" applyNumberFormat="1" applyFont="1" applyFill="1" applyBorder="1" applyAlignment="1">
      <alignment horizontal="center" vertical="center"/>
      <protection/>
    </xf>
    <xf numFmtId="49" fontId="6" fillId="34" borderId="59" xfId="54" applyNumberFormat="1" applyFont="1" applyFill="1" applyBorder="1" applyAlignment="1">
      <alignment horizontal="center" vertical="center"/>
      <protection/>
    </xf>
    <xf numFmtId="4" fontId="5" fillId="34" borderId="18" xfId="35" applyNumberFormat="1" applyFont="1" applyFill="1" applyBorder="1" applyAlignment="1">
      <alignment horizontal="right" vertical="center"/>
    </xf>
    <xf numFmtId="0" fontId="6" fillId="0" borderId="36" xfId="54" applyFont="1" applyFill="1" applyBorder="1" applyAlignment="1">
      <alignment horizontal="center" vertical="center"/>
      <protection/>
    </xf>
    <xf numFmtId="49" fontId="6" fillId="0" borderId="69" xfId="54" applyNumberFormat="1" applyFont="1" applyFill="1" applyBorder="1" applyAlignment="1">
      <alignment horizontal="center" vertical="center"/>
      <protection/>
    </xf>
    <xf numFmtId="49" fontId="6" fillId="0" borderId="62" xfId="54" applyNumberFormat="1" applyFont="1" applyFill="1" applyBorder="1" applyAlignment="1">
      <alignment horizontal="center" vertical="center"/>
      <protection/>
    </xf>
    <xf numFmtId="0" fontId="5" fillId="0" borderId="65" xfId="54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>
      <alignment vertical="center"/>
      <protection/>
    </xf>
    <xf numFmtId="4" fontId="5" fillId="0" borderId="18" xfId="35" applyNumberFormat="1" applyFont="1" applyFill="1" applyBorder="1" applyAlignment="1">
      <alignment horizontal="right" vertical="center"/>
    </xf>
    <xf numFmtId="0" fontId="6" fillId="0" borderId="43" xfId="54" applyFont="1" applyFill="1" applyBorder="1" applyAlignment="1">
      <alignment horizontal="center" vertical="center"/>
      <protection/>
    </xf>
    <xf numFmtId="49" fontId="6" fillId="0" borderId="70" xfId="54" applyNumberFormat="1" applyFont="1" applyFill="1" applyBorder="1" applyAlignment="1">
      <alignment horizontal="center" vertical="center"/>
      <protection/>
    </xf>
    <xf numFmtId="49" fontId="6" fillId="0" borderId="45" xfId="54" applyNumberFormat="1" applyFont="1" applyFill="1" applyBorder="1" applyAlignment="1">
      <alignment horizontal="center" vertical="center"/>
      <protection/>
    </xf>
    <xf numFmtId="4" fontId="5" fillId="0" borderId="44" xfId="35" applyNumberFormat="1" applyFont="1" applyFill="1" applyBorder="1" applyAlignment="1">
      <alignment horizontal="right" vertical="center"/>
    </xf>
    <xf numFmtId="4" fontId="5" fillId="0" borderId="45" xfId="35" applyNumberFormat="1" applyFont="1" applyFill="1" applyBorder="1" applyAlignment="1">
      <alignment horizontal="right" vertical="center"/>
    </xf>
    <xf numFmtId="4" fontId="5" fillId="0" borderId="46" xfId="35" applyNumberFormat="1" applyFont="1" applyFill="1" applyBorder="1" applyAlignment="1">
      <alignment horizontal="right" vertical="center"/>
    </xf>
    <xf numFmtId="0" fontId="68" fillId="0" borderId="66" xfId="54" applyFont="1" applyFill="1" applyBorder="1" applyAlignment="1">
      <alignment horizontal="center" vertical="center"/>
      <protection/>
    </xf>
    <xf numFmtId="0" fontId="62" fillId="0" borderId="66" xfId="54" applyFont="1" applyFill="1" applyBorder="1" applyAlignment="1">
      <alignment horizontal="center" vertical="center"/>
      <protection/>
    </xf>
    <xf numFmtId="49" fontId="62" fillId="0" borderId="67" xfId="54" applyNumberFormat="1" applyFont="1" applyFill="1" applyBorder="1" applyAlignment="1">
      <alignment horizontal="center" vertical="center"/>
      <protection/>
    </xf>
    <xf numFmtId="49" fontId="62" fillId="0" borderId="57" xfId="54" applyNumberFormat="1" applyFont="1" applyFill="1" applyBorder="1" applyAlignment="1">
      <alignment horizontal="center" vertical="center"/>
      <protection/>
    </xf>
    <xf numFmtId="0" fontId="62" fillId="0" borderId="14" xfId="54" applyFont="1" applyFill="1" applyBorder="1" applyAlignment="1">
      <alignment horizontal="center" vertical="center"/>
      <protection/>
    </xf>
    <xf numFmtId="0" fontId="62" fillId="0" borderId="67" xfId="54" applyFont="1" applyFill="1" applyBorder="1" applyAlignment="1">
      <alignment horizontal="center" vertical="center"/>
      <protection/>
    </xf>
    <xf numFmtId="0" fontId="62" fillId="0" borderId="14" xfId="54" applyFont="1" applyFill="1" applyBorder="1" applyAlignment="1">
      <alignment vertical="center"/>
      <protection/>
    </xf>
    <xf numFmtId="4" fontId="62" fillId="0" borderId="57" xfId="35" applyNumberFormat="1" applyFont="1" applyFill="1" applyBorder="1" applyAlignment="1">
      <alignment horizontal="right" vertical="center"/>
    </xf>
    <xf numFmtId="4" fontId="62" fillId="0" borderId="14" xfId="35" applyNumberFormat="1" applyFont="1" applyFill="1" applyBorder="1" applyAlignment="1">
      <alignment horizontal="right" vertical="center"/>
    </xf>
    <xf numFmtId="4" fontId="62" fillId="0" borderId="71" xfId="35" applyNumberFormat="1" applyFont="1" applyFill="1" applyBorder="1" applyAlignment="1">
      <alignment horizontal="right" vertical="center"/>
    </xf>
    <xf numFmtId="0" fontId="64" fillId="0" borderId="57" xfId="54" applyFont="1" applyFill="1" applyBorder="1" applyAlignment="1">
      <alignment horizontal="center" vertical="center"/>
      <protection/>
    </xf>
    <xf numFmtId="0" fontId="64" fillId="0" borderId="67" xfId="54" applyFont="1" applyFill="1" applyBorder="1" applyAlignment="1">
      <alignment horizontal="center" vertical="center"/>
      <protection/>
    </xf>
    <xf numFmtId="0" fontId="64" fillId="0" borderId="14" xfId="54" applyFont="1" applyFill="1" applyBorder="1" applyAlignment="1">
      <alignment vertical="center"/>
      <protection/>
    </xf>
    <xf numFmtId="4" fontId="64" fillId="0" borderId="57" xfId="35" applyNumberFormat="1" applyFont="1" applyFill="1" applyBorder="1" applyAlignment="1">
      <alignment horizontal="right" vertical="center"/>
    </xf>
    <xf numFmtId="4" fontId="64" fillId="0" borderId="14" xfId="35" applyNumberFormat="1" applyFont="1" applyFill="1" applyBorder="1" applyAlignment="1">
      <alignment horizontal="right" vertical="center"/>
    </xf>
    <xf numFmtId="4" fontId="64" fillId="0" borderId="71" xfId="35" applyNumberFormat="1" applyFont="1" applyFill="1" applyBorder="1" applyAlignment="1">
      <alignment horizontal="right" vertical="center"/>
    </xf>
    <xf numFmtId="0" fontId="64" fillId="0" borderId="66" xfId="54" applyFont="1" applyFill="1" applyBorder="1" applyAlignment="1">
      <alignment horizontal="center" vertical="center"/>
      <protection/>
    </xf>
    <xf numFmtId="49" fontId="64" fillId="0" borderId="67" xfId="54" applyNumberFormat="1" applyFont="1" applyFill="1" applyBorder="1" applyAlignment="1">
      <alignment horizontal="center" vertical="center"/>
      <protection/>
    </xf>
    <xf numFmtId="49" fontId="64" fillId="0" borderId="57" xfId="54" applyNumberFormat="1" applyFont="1" applyFill="1" applyBorder="1" applyAlignment="1">
      <alignment horizontal="center" vertical="center"/>
      <protection/>
    </xf>
    <xf numFmtId="4" fontId="64" fillId="0" borderId="57" xfId="54" applyNumberFormat="1" applyFont="1" applyFill="1" applyBorder="1" applyAlignment="1">
      <alignment vertical="center"/>
      <protection/>
    </xf>
    <xf numFmtId="4" fontId="64" fillId="0" borderId="71" xfId="54" applyNumberFormat="1" applyFont="1" applyFill="1" applyBorder="1" applyAlignment="1">
      <alignment vertical="center"/>
      <protection/>
    </xf>
    <xf numFmtId="0" fontId="64" fillId="0" borderId="58" xfId="54" applyFont="1" applyFill="1" applyBorder="1" applyAlignment="1">
      <alignment horizontal="center" vertical="center"/>
      <protection/>
    </xf>
    <xf numFmtId="49" fontId="64" fillId="0" borderId="65" xfId="54" applyNumberFormat="1" applyFont="1" applyFill="1" applyBorder="1" applyAlignment="1">
      <alignment horizontal="center" vertical="center"/>
      <protection/>
    </xf>
    <xf numFmtId="49" fontId="64" fillId="0" borderId="59" xfId="54" applyNumberFormat="1" applyFont="1" applyFill="1" applyBorder="1" applyAlignment="1">
      <alignment horizontal="center" vertical="center"/>
      <protection/>
    </xf>
    <xf numFmtId="0" fontId="64" fillId="0" borderId="59" xfId="54" applyFont="1" applyFill="1" applyBorder="1" applyAlignment="1">
      <alignment horizontal="center" vertical="center"/>
      <protection/>
    </xf>
    <xf numFmtId="0" fontId="64" fillId="0" borderId="65" xfId="54" applyFont="1" applyFill="1" applyBorder="1" applyAlignment="1">
      <alignment horizontal="center" vertical="center"/>
      <protection/>
    </xf>
    <xf numFmtId="0" fontId="64" fillId="0" borderId="17" xfId="54" applyFont="1" applyFill="1" applyBorder="1" applyAlignment="1">
      <alignment vertical="center"/>
      <protection/>
    </xf>
    <xf numFmtId="4" fontId="64" fillId="0" borderId="59" xfId="54" applyNumberFormat="1" applyFont="1" applyFill="1" applyBorder="1" applyAlignment="1">
      <alignment vertical="center"/>
      <protection/>
    </xf>
    <xf numFmtId="4" fontId="64" fillId="0" borderId="17" xfId="54" applyNumberFormat="1" applyFont="1" applyFill="1" applyBorder="1" applyAlignment="1">
      <alignment vertical="center"/>
      <protection/>
    </xf>
    <xf numFmtId="4" fontId="64" fillId="0" borderId="60" xfId="54" applyNumberFormat="1" applyFont="1" applyFill="1" applyBorder="1" applyAlignment="1">
      <alignment vertical="center"/>
      <protection/>
    </xf>
    <xf numFmtId="49" fontId="62" fillId="34" borderId="67" xfId="54" applyNumberFormat="1" applyFont="1" applyFill="1" applyBorder="1" applyAlignment="1">
      <alignment horizontal="center" vertical="center"/>
      <protection/>
    </xf>
    <xf numFmtId="49" fontId="62" fillId="34" borderId="57" xfId="54" applyNumberFormat="1" applyFont="1" applyFill="1" applyBorder="1" applyAlignment="1">
      <alignment horizontal="center" vertical="center"/>
      <protection/>
    </xf>
    <xf numFmtId="0" fontId="62" fillId="34" borderId="14" xfId="54" applyFont="1" applyFill="1" applyBorder="1" applyAlignment="1">
      <alignment horizontal="center" vertical="center"/>
      <protection/>
    </xf>
    <xf numFmtId="0" fontId="62" fillId="34" borderId="67" xfId="54" applyFont="1" applyFill="1" applyBorder="1" applyAlignment="1">
      <alignment horizontal="center" vertical="center"/>
      <protection/>
    </xf>
    <xf numFmtId="0" fontId="62" fillId="34" borderId="14" xfId="54" applyFont="1" applyFill="1" applyBorder="1" applyAlignment="1">
      <alignment vertical="center"/>
      <protection/>
    </xf>
    <xf numFmtId="4" fontId="62" fillId="34" borderId="57" xfId="35" applyNumberFormat="1" applyFont="1" applyFill="1" applyBorder="1" applyAlignment="1">
      <alignment horizontal="right" vertical="center"/>
    </xf>
    <xf numFmtId="4" fontId="62" fillId="34" borderId="71" xfId="35" applyNumberFormat="1" applyFont="1" applyFill="1" applyBorder="1" applyAlignment="1">
      <alignment horizontal="right" vertical="center"/>
    </xf>
    <xf numFmtId="49" fontId="64" fillId="34" borderId="67" xfId="54" applyNumberFormat="1" applyFont="1" applyFill="1" applyBorder="1" applyAlignment="1">
      <alignment horizontal="center" vertical="center"/>
      <protection/>
    </xf>
    <xf numFmtId="49" fontId="64" fillId="34" borderId="57" xfId="54" applyNumberFormat="1" applyFont="1" applyFill="1" applyBorder="1" applyAlignment="1">
      <alignment horizontal="center" vertical="center"/>
      <protection/>
    </xf>
    <xf numFmtId="0" fontId="64" fillId="34" borderId="57" xfId="54" applyFont="1" applyFill="1" applyBorder="1" applyAlignment="1">
      <alignment horizontal="center" vertical="center"/>
      <protection/>
    </xf>
    <xf numFmtId="0" fontId="64" fillId="34" borderId="67" xfId="54" applyFont="1" applyFill="1" applyBorder="1" applyAlignment="1">
      <alignment horizontal="center" vertical="center"/>
      <protection/>
    </xf>
    <xf numFmtId="0" fontId="64" fillId="34" borderId="14" xfId="54" applyFont="1" applyFill="1" applyBorder="1" applyAlignment="1">
      <alignment vertical="center"/>
      <protection/>
    </xf>
    <xf numFmtId="4" fontId="64" fillId="34" borderId="57" xfId="54" applyNumberFormat="1" applyFont="1" applyFill="1" applyBorder="1" applyAlignment="1">
      <alignment vertical="center"/>
      <protection/>
    </xf>
    <xf numFmtId="4" fontId="64" fillId="34" borderId="71" xfId="54" applyNumberFormat="1" applyFont="1" applyFill="1" applyBorder="1" applyAlignment="1">
      <alignment vertical="center"/>
      <protection/>
    </xf>
    <xf numFmtId="0" fontId="64" fillId="0" borderId="51" xfId="54" applyFont="1" applyFill="1" applyBorder="1" applyAlignment="1">
      <alignment horizontal="center" vertical="center"/>
      <protection/>
    </xf>
    <xf numFmtId="49" fontId="64" fillId="0" borderId="52" xfId="54" applyNumberFormat="1" applyFont="1" applyFill="1" applyBorder="1" applyAlignment="1">
      <alignment horizontal="center" vertical="center"/>
      <protection/>
    </xf>
    <xf numFmtId="49" fontId="64" fillId="0" borderId="38" xfId="54" applyNumberFormat="1" applyFont="1" applyFill="1" applyBorder="1" applyAlignment="1">
      <alignment horizontal="center" vertical="center"/>
      <protection/>
    </xf>
    <xf numFmtId="0" fontId="64" fillId="34" borderId="44" xfId="54" applyFont="1" applyFill="1" applyBorder="1" applyAlignment="1">
      <alignment horizontal="center" vertical="center"/>
      <protection/>
    </xf>
    <xf numFmtId="0" fontId="64" fillId="34" borderId="70" xfId="54" applyFont="1" applyFill="1" applyBorder="1" applyAlignment="1">
      <alignment horizontal="center" vertical="center"/>
      <protection/>
    </xf>
    <xf numFmtId="0" fontId="64" fillId="34" borderId="44" xfId="54" applyFont="1" applyFill="1" applyBorder="1" applyAlignment="1">
      <alignment vertical="center"/>
      <protection/>
    </xf>
    <xf numFmtId="4" fontId="64" fillId="34" borderId="45" xfId="54" applyNumberFormat="1" applyFont="1" applyFill="1" applyBorder="1" applyAlignment="1">
      <alignment vertical="center"/>
      <protection/>
    </xf>
    <xf numFmtId="4" fontId="64" fillId="34" borderId="56" xfId="54" applyNumberFormat="1" applyFont="1" applyFill="1" applyBorder="1" applyAlignment="1">
      <alignment vertical="center"/>
      <protection/>
    </xf>
    <xf numFmtId="0" fontId="62" fillId="0" borderId="58" xfId="54" applyFont="1" applyFill="1" applyBorder="1" applyAlignment="1">
      <alignment horizontal="center" vertical="center"/>
      <protection/>
    </xf>
    <xf numFmtId="49" fontId="62" fillId="0" borderId="65" xfId="54" applyNumberFormat="1" applyFont="1" applyFill="1" applyBorder="1" applyAlignment="1">
      <alignment horizontal="center" vertical="center"/>
      <protection/>
    </xf>
    <xf numFmtId="49" fontId="62" fillId="0" borderId="59" xfId="54" applyNumberFormat="1" applyFont="1" applyFill="1" applyBorder="1" applyAlignment="1">
      <alignment horizontal="center" vertical="center"/>
      <protection/>
    </xf>
    <xf numFmtId="0" fontId="62" fillId="0" borderId="17" xfId="54" applyFont="1" applyFill="1" applyBorder="1" applyAlignment="1">
      <alignment horizontal="center" vertical="center"/>
      <protection/>
    </xf>
    <xf numFmtId="0" fontId="62" fillId="0" borderId="17" xfId="54" applyFont="1" applyFill="1" applyBorder="1" applyAlignment="1">
      <alignment vertical="center"/>
      <protection/>
    </xf>
    <xf numFmtId="4" fontId="62" fillId="0" borderId="17" xfId="35" applyNumberFormat="1" applyFont="1" applyFill="1" applyBorder="1" applyAlignment="1">
      <alignment horizontal="right" vertical="center"/>
    </xf>
    <xf numFmtId="4" fontId="62" fillId="0" borderId="59" xfId="35" applyNumberFormat="1" applyFont="1" applyFill="1" applyBorder="1" applyAlignment="1">
      <alignment horizontal="right" vertical="center"/>
    </xf>
    <xf numFmtId="4" fontId="62" fillId="0" borderId="18" xfId="35" applyNumberFormat="1" applyFont="1" applyFill="1" applyBorder="1" applyAlignment="1">
      <alignment horizontal="right" vertical="center"/>
    </xf>
    <xf numFmtId="0" fontId="64" fillId="34" borderId="66" xfId="54" applyFont="1" applyFill="1" applyBorder="1" applyAlignment="1">
      <alignment horizontal="center" vertical="center"/>
      <protection/>
    </xf>
    <xf numFmtId="4" fontId="64" fillId="34" borderId="17" xfId="35" applyNumberFormat="1" applyFont="1" applyFill="1" applyBorder="1" applyAlignment="1">
      <alignment horizontal="right" vertical="center"/>
    </xf>
    <xf numFmtId="4" fontId="64" fillId="34" borderId="59" xfId="35" applyNumberFormat="1" applyFont="1" applyFill="1" applyBorder="1" applyAlignment="1">
      <alignment horizontal="right" vertical="center"/>
    </xf>
    <xf numFmtId="4" fontId="64" fillId="34" borderId="18" xfId="35" applyNumberFormat="1" applyFont="1" applyFill="1" applyBorder="1" applyAlignment="1">
      <alignment horizontal="right" vertical="center"/>
    </xf>
    <xf numFmtId="49" fontId="64" fillId="0" borderId="69" xfId="54" applyNumberFormat="1" applyFont="1" applyFill="1" applyBorder="1" applyAlignment="1">
      <alignment horizontal="center" vertical="center"/>
      <protection/>
    </xf>
    <xf numFmtId="49" fontId="64" fillId="0" borderId="62" xfId="54" applyNumberFormat="1" applyFont="1" applyFill="1" applyBorder="1" applyAlignment="1">
      <alignment horizontal="center" vertical="center"/>
      <protection/>
    </xf>
    <xf numFmtId="0" fontId="64" fillId="0" borderId="17" xfId="54" applyFont="1" applyFill="1" applyBorder="1" applyAlignment="1">
      <alignment horizontal="center" vertical="center"/>
      <protection/>
    </xf>
    <xf numFmtId="4" fontId="64" fillId="0" borderId="18" xfId="54" applyNumberFormat="1" applyFont="1" applyFill="1" applyBorder="1" applyAlignment="1">
      <alignment vertical="center"/>
      <protection/>
    </xf>
    <xf numFmtId="0" fontId="64" fillId="34" borderId="58" xfId="54" applyFont="1" applyFill="1" applyBorder="1" applyAlignment="1">
      <alignment horizontal="center" vertical="center"/>
      <protection/>
    </xf>
    <xf numFmtId="49" fontId="64" fillId="34" borderId="65" xfId="54" applyNumberFormat="1" applyFont="1" applyFill="1" applyBorder="1" applyAlignment="1">
      <alignment horizontal="center" vertical="center"/>
      <protection/>
    </xf>
    <xf numFmtId="49" fontId="64" fillId="34" borderId="59" xfId="54" applyNumberFormat="1" applyFont="1" applyFill="1" applyBorder="1" applyAlignment="1">
      <alignment horizontal="center" vertical="center"/>
      <protection/>
    </xf>
    <xf numFmtId="4" fontId="69" fillId="34" borderId="59" xfId="54" applyNumberFormat="1" applyFont="1" applyFill="1" applyBorder="1" applyAlignment="1">
      <alignment vertical="center"/>
      <protection/>
    </xf>
    <xf numFmtId="0" fontId="64" fillId="0" borderId="58" xfId="54" applyFont="1" applyFill="1" applyBorder="1" applyAlignment="1">
      <alignment vertical="center"/>
      <protection/>
    </xf>
    <xf numFmtId="0" fontId="64" fillId="0" borderId="65" xfId="54" applyFont="1" applyFill="1" applyBorder="1" applyAlignment="1">
      <alignment vertical="center"/>
      <protection/>
    </xf>
    <xf numFmtId="0" fontId="64" fillId="0" borderId="59" xfId="54" applyFont="1" applyFill="1" applyBorder="1" applyAlignment="1">
      <alignment vertical="center"/>
      <protection/>
    </xf>
    <xf numFmtId="0" fontId="64" fillId="0" borderId="32" xfId="54" applyFont="1" applyFill="1" applyBorder="1" applyAlignment="1">
      <alignment horizontal="center" vertical="center"/>
      <protection/>
    </xf>
    <xf numFmtId="0" fontId="64" fillId="0" borderId="20" xfId="54" applyFont="1" applyFill="1" applyBorder="1" applyAlignment="1">
      <alignment vertical="center"/>
      <protection/>
    </xf>
    <xf numFmtId="0" fontId="68" fillId="0" borderId="36" xfId="54" applyFont="1" applyFill="1" applyBorder="1" applyAlignment="1">
      <alignment horizontal="center" vertical="center"/>
      <protection/>
    </xf>
    <xf numFmtId="49" fontId="62" fillId="0" borderId="72" xfId="54" applyNumberFormat="1" applyFont="1" applyFill="1" applyBorder="1" applyAlignment="1">
      <alignment horizontal="center" vertical="center"/>
      <protection/>
    </xf>
    <xf numFmtId="0" fontId="5" fillId="0" borderId="61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61" xfId="54" applyFont="1" applyFill="1" applyBorder="1" applyAlignment="1">
      <alignment vertical="center"/>
      <protection/>
    </xf>
    <xf numFmtId="4" fontId="64" fillId="0" borderId="62" xfId="54" applyNumberFormat="1" applyFont="1" applyFill="1" applyBorder="1" applyAlignment="1">
      <alignment horizontal="right" vertical="center"/>
      <protection/>
    </xf>
    <xf numFmtId="4" fontId="64" fillId="0" borderId="63" xfId="54" applyNumberFormat="1" applyFont="1" applyFill="1" applyBorder="1" applyAlignment="1">
      <alignment horizontal="right" vertical="center"/>
      <protection/>
    </xf>
    <xf numFmtId="0" fontId="62" fillId="0" borderId="14" xfId="54" applyFont="1" applyFill="1" applyBorder="1" applyAlignment="1">
      <alignment vertical="center" wrapText="1"/>
      <protection/>
    </xf>
    <xf numFmtId="4" fontId="65" fillId="0" borderId="57" xfId="35" applyNumberFormat="1" applyFont="1" applyFill="1" applyBorder="1" applyAlignment="1">
      <alignment horizontal="right" vertical="center"/>
    </xf>
    <xf numFmtId="4" fontId="64" fillId="34" borderId="60" xfId="54" applyNumberFormat="1" applyFont="1" applyFill="1" applyBorder="1" applyAlignment="1">
      <alignment vertical="center"/>
      <protection/>
    </xf>
    <xf numFmtId="0" fontId="62" fillId="34" borderId="66" xfId="54" applyFont="1" applyFill="1" applyBorder="1" applyAlignment="1">
      <alignment horizontal="center" vertical="center"/>
      <protection/>
    </xf>
    <xf numFmtId="4" fontId="64" fillId="34" borderId="57" xfId="35" applyNumberFormat="1" applyFont="1" applyFill="1" applyBorder="1" applyAlignment="1">
      <alignment horizontal="right" vertical="center"/>
    </xf>
    <xf numFmtId="4" fontId="64" fillId="34" borderId="71" xfId="35" applyNumberFormat="1" applyFont="1" applyFill="1" applyBorder="1" applyAlignment="1">
      <alignment horizontal="right" vertical="center"/>
    </xf>
    <xf numFmtId="49" fontId="64" fillId="34" borderId="72" xfId="54" applyNumberFormat="1" applyFont="1" applyFill="1" applyBorder="1" applyAlignment="1">
      <alignment horizontal="center" vertical="center"/>
      <protection/>
    </xf>
    <xf numFmtId="0" fontId="62" fillId="0" borderId="43" xfId="54" applyFont="1" applyFill="1" applyBorder="1" applyAlignment="1">
      <alignment horizontal="center" vertical="center"/>
      <protection/>
    </xf>
    <xf numFmtId="49" fontId="62" fillId="0" borderId="70" xfId="54" applyNumberFormat="1" applyFont="1" applyFill="1" applyBorder="1" applyAlignment="1">
      <alignment horizontal="center" vertical="center"/>
      <protection/>
    </xf>
    <xf numFmtId="49" fontId="62" fillId="0" borderId="38" xfId="54" applyNumberFormat="1" applyFont="1" applyFill="1" applyBorder="1" applyAlignment="1">
      <alignment horizontal="center" vertical="center"/>
      <protection/>
    </xf>
    <xf numFmtId="0" fontId="64" fillId="0" borderId="45" xfId="54" applyFont="1" applyFill="1" applyBorder="1" applyAlignment="1">
      <alignment horizontal="center" vertical="center"/>
      <protection/>
    </xf>
    <xf numFmtId="0" fontId="64" fillId="0" borderId="70" xfId="54" applyFont="1" applyFill="1" applyBorder="1" applyAlignment="1">
      <alignment horizontal="center" vertical="center"/>
      <protection/>
    </xf>
    <xf numFmtId="0" fontId="64" fillId="0" borderId="44" xfId="54" applyFont="1" applyFill="1" applyBorder="1" applyAlignment="1">
      <alignment vertical="center"/>
      <protection/>
    </xf>
    <xf numFmtId="4" fontId="64" fillId="0" borderId="56" xfId="35" applyNumberFormat="1" applyFont="1" applyFill="1" applyBorder="1" applyAlignment="1">
      <alignment horizontal="right" vertical="center"/>
    </xf>
    <xf numFmtId="0" fontId="6" fillId="0" borderId="14" xfId="54" applyFont="1" applyFill="1" applyBorder="1" applyAlignment="1">
      <alignment horizontal="center" vertical="center"/>
      <protection/>
    </xf>
    <xf numFmtId="0" fontId="6" fillId="0" borderId="67" xfId="54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vertical="center"/>
      <protection/>
    </xf>
    <xf numFmtId="4" fontId="6" fillId="0" borderId="57" xfId="35" applyNumberFormat="1" applyFont="1" applyFill="1" applyBorder="1" applyAlignment="1">
      <alignment horizontal="right" vertical="center"/>
    </xf>
    <xf numFmtId="4" fontId="6" fillId="0" borderId="71" xfId="35" applyNumberFormat="1" applyFont="1" applyFill="1" applyBorder="1" applyAlignment="1">
      <alignment horizontal="right" vertical="center"/>
    </xf>
    <xf numFmtId="4" fontId="9" fillId="34" borderId="20" xfId="35" applyNumberFormat="1" applyFont="1" applyFill="1" applyBorder="1" applyAlignment="1">
      <alignment horizontal="right" vertical="center"/>
    </xf>
    <xf numFmtId="4" fontId="66" fillId="36" borderId="17" xfId="35" applyNumberFormat="1" applyFont="1" applyFill="1" applyBorder="1" applyAlignment="1">
      <alignment horizontal="right" vertical="center"/>
    </xf>
    <xf numFmtId="4" fontId="66" fillId="36" borderId="17" xfId="54" applyNumberFormat="1" applyFont="1" applyFill="1" applyBorder="1" applyAlignment="1">
      <alignment vertical="center"/>
      <protection/>
    </xf>
    <xf numFmtId="0" fontId="5" fillId="34" borderId="68" xfId="54" applyFont="1" applyFill="1" applyBorder="1" applyAlignment="1">
      <alignment horizontal="center" vertical="center"/>
      <protection/>
    </xf>
    <xf numFmtId="4" fontId="5" fillId="34" borderId="34" xfId="35" applyNumberFormat="1" applyFont="1" applyFill="1" applyBorder="1" applyAlignment="1">
      <alignment horizontal="right" vertical="center"/>
    </xf>
    <xf numFmtId="4" fontId="69" fillId="34" borderId="34" xfId="35" applyNumberFormat="1" applyFont="1" applyFill="1" applyBorder="1" applyAlignment="1">
      <alignment horizontal="right" vertical="center"/>
    </xf>
    <xf numFmtId="4" fontId="5" fillId="34" borderId="35" xfId="35" applyNumberFormat="1" applyFont="1" applyFill="1" applyBorder="1" applyAlignment="1">
      <alignment horizontal="right" vertical="center"/>
    </xf>
    <xf numFmtId="4" fontId="5" fillId="36" borderId="18" xfId="35" applyNumberFormat="1" applyFont="1" applyFill="1" applyBorder="1" applyAlignment="1">
      <alignment horizontal="right" vertical="center"/>
    </xf>
    <xf numFmtId="4" fontId="13" fillId="0" borderId="14" xfId="35" applyNumberFormat="1" applyFont="1" applyFill="1" applyBorder="1" applyAlignment="1">
      <alignment horizontal="right" vertical="center"/>
    </xf>
    <xf numFmtId="4" fontId="62" fillId="0" borderId="15" xfId="35" applyNumberFormat="1" applyFont="1" applyFill="1" applyBorder="1" applyAlignment="1">
      <alignment horizontal="right" vertical="center"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72" xfId="54" applyFont="1" applyFill="1" applyBorder="1" applyAlignment="1">
      <alignment horizontal="center" vertical="center"/>
      <protection/>
    </xf>
    <xf numFmtId="4" fontId="64" fillId="0" borderId="57" xfId="54" applyNumberFormat="1" applyFont="1" applyFill="1" applyBorder="1" applyAlignment="1">
      <alignment horizontal="right" vertical="center"/>
      <protection/>
    </xf>
    <xf numFmtId="4" fontId="66" fillId="0" borderId="14" xfId="54" applyNumberFormat="1" applyFont="1" applyFill="1" applyBorder="1" applyAlignment="1">
      <alignment horizontal="right" vertical="center"/>
      <protection/>
    </xf>
    <xf numFmtId="4" fontId="69" fillId="0" borderId="57" xfId="54" applyNumberFormat="1" applyFont="1" applyFill="1" applyBorder="1" applyAlignment="1">
      <alignment horizontal="right" vertical="center"/>
      <protection/>
    </xf>
    <xf numFmtId="4" fontId="64" fillId="0" borderId="71" xfId="54" applyNumberFormat="1" applyFont="1" applyFill="1" applyBorder="1" applyAlignment="1">
      <alignment horizontal="right" vertical="center"/>
      <protection/>
    </xf>
    <xf numFmtId="0" fontId="64" fillId="34" borderId="36" xfId="54" applyFont="1" applyFill="1" applyBorder="1" applyAlignment="1">
      <alignment vertical="center"/>
      <protection/>
    </xf>
    <xf numFmtId="0" fontId="64" fillId="34" borderId="69" xfId="54" applyFont="1" applyFill="1" applyBorder="1" applyAlignment="1">
      <alignment vertical="center"/>
      <protection/>
    </xf>
    <xf numFmtId="0" fontId="64" fillId="34" borderId="73" xfId="54" applyFont="1" applyFill="1" applyBorder="1" applyAlignment="1">
      <alignment vertical="center"/>
      <protection/>
    </xf>
    <xf numFmtId="0" fontId="64" fillId="34" borderId="62" xfId="54" applyFont="1" applyFill="1" applyBorder="1" applyAlignment="1">
      <alignment horizontal="center" vertical="center"/>
      <protection/>
    </xf>
    <xf numFmtId="0" fontId="64" fillId="34" borderId="69" xfId="54" applyFont="1" applyFill="1" applyBorder="1" applyAlignment="1">
      <alignment horizontal="center" vertical="center"/>
      <protection/>
    </xf>
    <xf numFmtId="0" fontId="64" fillId="34" borderId="61" xfId="54" applyFont="1" applyFill="1" applyBorder="1" applyAlignment="1">
      <alignment vertical="center"/>
      <protection/>
    </xf>
    <xf numFmtId="4" fontId="64" fillId="34" borderId="62" xfId="54" applyNumberFormat="1" applyFont="1" applyFill="1" applyBorder="1" applyAlignment="1">
      <alignment vertical="center"/>
      <protection/>
    </xf>
    <xf numFmtId="4" fontId="66" fillId="34" borderId="61" xfId="54" applyNumberFormat="1" applyFont="1" applyFill="1" applyBorder="1" applyAlignment="1">
      <alignment vertical="center"/>
      <protection/>
    </xf>
    <xf numFmtId="4" fontId="64" fillId="34" borderId="63" xfId="54" applyNumberFormat="1" applyFont="1" applyFill="1" applyBorder="1" applyAlignment="1">
      <alignment vertical="center"/>
      <protection/>
    </xf>
    <xf numFmtId="0" fontId="62" fillId="0" borderId="13" xfId="54" applyFont="1" applyFill="1" applyBorder="1" applyAlignment="1">
      <alignment horizontal="center" vertical="center"/>
      <protection/>
    </xf>
    <xf numFmtId="0" fontId="64" fillId="0" borderId="14" xfId="54" applyFont="1" applyFill="1" applyBorder="1" applyAlignment="1">
      <alignment horizontal="center" vertical="center"/>
      <protection/>
    </xf>
    <xf numFmtId="4" fontId="64" fillId="0" borderId="15" xfId="35" applyNumberFormat="1" applyFont="1" applyFill="1" applyBorder="1" applyAlignment="1">
      <alignment horizontal="right" vertical="center"/>
    </xf>
    <xf numFmtId="49" fontId="62" fillId="2" borderId="26" xfId="54" applyNumberFormat="1" applyFont="1" applyFill="1" applyBorder="1" applyAlignment="1">
      <alignment horizontal="center" vertical="center"/>
      <protection/>
    </xf>
    <xf numFmtId="0" fontId="6" fillId="36" borderId="40" xfId="54" applyFont="1" applyFill="1" applyBorder="1" applyAlignment="1">
      <alignment horizontal="center" vertical="center"/>
      <protection/>
    </xf>
    <xf numFmtId="49" fontId="62" fillId="36" borderId="23" xfId="54" applyNumberFormat="1" applyFont="1" applyFill="1" applyBorder="1" applyAlignment="1">
      <alignment horizontal="center" vertical="center"/>
      <protection/>
    </xf>
    <xf numFmtId="49" fontId="6" fillId="36" borderId="23" xfId="54" applyNumberFormat="1" applyFont="1" applyFill="1" applyBorder="1" applyAlignment="1">
      <alignment horizontal="center" vertical="center"/>
      <protection/>
    </xf>
    <xf numFmtId="0" fontId="6" fillId="36" borderId="23" xfId="54" applyFont="1" applyFill="1" applyBorder="1" applyAlignment="1">
      <alignment horizontal="center" vertical="center"/>
      <protection/>
    </xf>
    <xf numFmtId="0" fontId="62" fillId="36" borderId="23" xfId="54" applyFont="1" applyFill="1" applyBorder="1" applyAlignment="1">
      <alignment vertical="center" wrapText="1"/>
      <protection/>
    </xf>
    <xf numFmtId="4" fontId="6" fillId="36" borderId="23" xfId="54" applyNumberFormat="1" applyFont="1" applyFill="1" applyBorder="1" applyAlignment="1">
      <alignment horizontal="right" vertical="center"/>
      <protection/>
    </xf>
    <xf numFmtId="4" fontId="62" fillId="36" borderId="23" xfId="35" applyNumberFormat="1" applyFont="1" applyFill="1" applyBorder="1" applyAlignment="1">
      <alignment horizontal="right" vertical="center"/>
    </xf>
    <xf numFmtId="4" fontId="62" fillId="36" borderId="41" xfId="35" applyNumberFormat="1" applyFont="1" applyFill="1" applyBorder="1" applyAlignment="1">
      <alignment horizontal="right" vertical="center"/>
    </xf>
    <xf numFmtId="4" fontId="62" fillId="36" borderId="42" xfId="35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/>
    </xf>
    <xf numFmtId="49" fontId="63" fillId="2" borderId="26" xfId="54" applyNumberFormat="1" applyFont="1" applyFill="1" applyBorder="1" applyAlignment="1">
      <alignment horizontal="left" vertical="center"/>
      <protection/>
    </xf>
    <xf numFmtId="49" fontId="63" fillId="2" borderId="49" xfId="54" applyNumberFormat="1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34" borderId="25" xfId="54" applyFont="1" applyFill="1" applyBorder="1" applyAlignment="1">
      <alignment horizontal="center" vertical="center"/>
      <protection/>
    </xf>
    <xf numFmtId="0" fontId="6" fillId="34" borderId="49" xfId="54" applyFont="1" applyFill="1" applyBorder="1" applyAlignment="1">
      <alignment horizontal="center" vertical="center"/>
      <protection/>
    </xf>
    <xf numFmtId="49" fontId="63" fillId="2" borderId="26" xfId="54" applyNumberFormat="1" applyFont="1" applyFill="1" applyBorder="1" applyAlignment="1">
      <alignment horizontal="center" vertical="center"/>
      <protection/>
    </xf>
    <xf numFmtId="49" fontId="63" fillId="2" borderId="49" xfId="54" applyNumberFormat="1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center"/>
      <protection/>
    </xf>
    <xf numFmtId="0" fontId="12" fillId="0" borderId="0" xfId="50" applyFont="1" applyFill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49" fontId="14" fillId="0" borderId="44" xfId="54" applyNumberFormat="1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49" fontId="63" fillId="2" borderId="25" xfId="54" applyNumberFormat="1" applyFont="1" applyFill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" xfId="49"/>
    <cellStyle name="normální 2 2" xfId="50"/>
    <cellStyle name="Normální 3 2" xfId="51"/>
    <cellStyle name="Normální 4 2" xfId="52"/>
    <cellStyle name="normální_2. Rozpočet 2007 - tabulky" xfId="53"/>
    <cellStyle name="normální_Rozpis výdajů 03 bez PO 2 2" xfId="54"/>
    <cellStyle name="normální_Rozpis výdajů 03 bez PO_04 - OSMTVS 2" xfId="55"/>
    <cellStyle name="normální_Rozpočet 2004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6">
      <selection activeCell="I10" sqref="I10"/>
    </sheetView>
  </sheetViews>
  <sheetFormatPr defaultColWidth="9.140625" defaultRowHeight="1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1:5" ht="15.75" thickBot="1">
      <c r="A1" s="475" t="s">
        <v>163</v>
      </c>
      <c r="B1" s="475"/>
      <c r="C1" s="1"/>
      <c r="D1" s="1"/>
      <c r="E1" s="2" t="s">
        <v>3</v>
      </c>
    </row>
    <row r="2" spans="1:5" ht="24.75" thickBot="1">
      <c r="A2" s="3" t="s">
        <v>4</v>
      </c>
      <c r="B2" s="4" t="s">
        <v>5</v>
      </c>
      <c r="C2" s="5" t="s">
        <v>211</v>
      </c>
      <c r="D2" s="5" t="s">
        <v>330</v>
      </c>
      <c r="E2" s="5" t="s">
        <v>212</v>
      </c>
    </row>
    <row r="3" spans="1:5" ht="15" customHeight="1">
      <c r="A3" s="6" t="s">
        <v>6</v>
      </c>
      <c r="B3" s="7" t="s">
        <v>7</v>
      </c>
      <c r="C3" s="8">
        <f>C4+C5+C6</f>
        <v>3135670.49</v>
      </c>
      <c r="D3" s="8">
        <f>D4+D5+D6</f>
        <v>0</v>
      </c>
      <c r="E3" s="9">
        <f aca="true" t="shared" si="0" ref="E3:E24">C3+D3</f>
        <v>3135670.49</v>
      </c>
    </row>
    <row r="4" spans="1:10" ht="15" customHeight="1">
      <c r="A4" s="10" t="s">
        <v>8</v>
      </c>
      <c r="B4" s="11" t="s">
        <v>9</v>
      </c>
      <c r="C4" s="12">
        <v>2965582.22</v>
      </c>
      <c r="D4" s="13">
        <v>0</v>
      </c>
      <c r="E4" s="14">
        <f t="shared" si="0"/>
        <v>2965582.22</v>
      </c>
      <c r="J4" s="36"/>
    </row>
    <row r="5" spans="1:5" ht="15" customHeight="1">
      <c r="A5" s="10" t="s">
        <v>10</v>
      </c>
      <c r="B5" s="11" t="s">
        <v>11</v>
      </c>
      <c r="C5" s="12">
        <v>136046.76</v>
      </c>
      <c r="D5" s="15">
        <v>0</v>
      </c>
      <c r="E5" s="14">
        <f t="shared" si="0"/>
        <v>136046.76</v>
      </c>
    </row>
    <row r="6" spans="1:5" ht="15" customHeight="1">
      <c r="A6" s="10" t="s">
        <v>12</v>
      </c>
      <c r="B6" s="11" t="s">
        <v>13</v>
      </c>
      <c r="C6" s="12">
        <v>34041.509999999995</v>
      </c>
      <c r="D6" s="12">
        <v>0</v>
      </c>
      <c r="E6" s="14">
        <f t="shared" si="0"/>
        <v>34041.509999999995</v>
      </c>
    </row>
    <row r="7" spans="1:5" ht="15" customHeight="1">
      <c r="A7" s="16" t="s">
        <v>14</v>
      </c>
      <c r="B7" s="11" t="s">
        <v>15</v>
      </c>
      <c r="C7" s="17">
        <f>C8+C14</f>
        <v>5788190.44</v>
      </c>
      <c r="D7" s="17">
        <f>D8+D14</f>
        <v>0</v>
      </c>
      <c r="E7" s="18">
        <f t="shared" si="0"/>
        <v>5788190.44</v>
      </c>
    </row>
    <row r="8" spans="1:5" ht="15" customHeight="1">
      <c r="A8" s="10" t="s">
        <v>58</v>
      </c>
      <c r="B8" s="11" t="s">
        <v>16</v>
      </c>
      <c r="C8" s="12">
        <f>C9+C10+C12+C13+C11</f>
        <v>5657092.350000001</v>
      </c>
      <c r="D8" s="12">
        <f>D9+D10+D12+D13</f>
        <v>0</v>
      </c>
      <c r="E8" s="19">
        <f t="shared" si="0"/>
        <v>5657092.350000001</v>
      </c>
    </row>
    <row r="9" spans="1:5" ht="15" customHeight="1">
      <c r="A9" s="10" t="s">
        <v>17</v>
      </c>
      <c r="B9" s="11" t="s">
        <v>18</v>
      </c>
      <c r="C9" s="12">
        <v>70970.2</v>
      </c>
      <c r="D9" s="12">
        <v>0</v>
      </c>
      <c r="E9" s="19">
        <f t="shared" si="0"/>
        <v>70970.2</v>
      </c>
    </row>
    <row r="10" spans="1:5" ht="15" customHeight="1">
      <c r="A10" s="10" t="s">
        <v>19</v>
      </c>
      <c r="B10" s="11" t="s">
        <v>16</v>
      </c>
      <c r="C10" s="12">
        <v>5559052.84</v>
      </c>
      <c r="D10" s="12">
        <v>0</v>
      </c>
      <c r="E10" s="19">
        <f t="shared" si="0"/>
        <v>5559052.84</v>
      </c>
    </row>
    <row r="11" spans="1:5" ht="15" customHeight="1">
      <c r="A11" s="10" t="s">
        <v>20</v>
      </c>
      <c r="B11" s="11">
        <v>4123</v>
      </c>
      <c r="C11" s="12">
        <v>0</v>
      </c>
      <c r="D11" s="12">
        <v>0</v>
      </c>
      <c r="E11" s="19">
        <f>SUM(C11:D11)</f>
        <v>0</v>
      </c>
    </row>
    <row r="12" spans="1:5" ht="15" customHeight="1">
      <c r="A12" s="10" t="s">
        <v>21</v>
      </c>
      <c r="B12" s="11" t="s">
        <v>22</v>
      </c>
      <c r="C12" s="12">
        <v>716.19</v>
      </c>
      <c r="D12" s="12">
        <v>0</v>
      </c>
      <c r="E12" s="19">
        <f>SUM(C12:D12)</f>
        <v>716.19</v>
      </c>
    </row>
    <row r="13" spans="1:5" ht="15" customHeight="1">
      <c r="A13" s="10" t="s">
        <v>23</v>
      </c>
      <c r="B13" s="11">
        <v>4121</v>
      </c>
      <c r="C13" s="12">
        <v>26353.12</v>
      </c>
      <c r="D13" s="12">
        <v>0</v>
      </c>
      <c r="E13" s="19">
        <f>SUM(C13:D13)</f>
        <v>26353.12</v>
      </c>
    </row>
    <row r="14" spans="1:5" ht="15" customHeight="1">
      <c r="A14" s="10" t="s">
        <v>59</v>
      </c>
      <c r="B14" s="11" t="s">
        <v>24</v>
      </c>
      <c r="C14" s="12">
        <f>C15+C16+C17+C18</f>
        <v>131098.09</v>
      </c>
      <c r="D14" s="12">
        <f>D15+D17+D18</f>
        <v>0</v>
      </c>
      <c r="E14" s="19">
        <f t="shared" si="0"/>
        <v>131098.09</v>
      </c>
    </row>
    <row r="15" spans="1:5" ht="15" customHeight="1">
      <c r="A15" s="10" t="s">
        <v>60</v>
      </c>
      <c r="B15" s="11" t="s">
        <v>25</v>
      </c>
      <c r="C15" s="12">
        <v>127290.12999999999</v>
      </c>
      <c r="D15" s="12">
        <v>0</v>
      </c>
      <c r="E15" s="19">
        <f t="shared" si="0"/>
        <v>127290.12999999999</v>
      </c>
    </row>
    <row r="16" spans="1:5" ht="15" customHeight="1">
      <c r="A16" s="10" t="s">
        <v>26</v>
      </c>
      <c r="B16" s="11">
        <v>4223</v>
      </c>
      <c r="C16" s="12">
        <v>0</v>
      </c>
      <c r="D16" s="12">
        <v>0</v>
      </c>
      <c r="E16" s="19">
        <f>SUM(C16:D16)</f>
        <v>0</v>
      </c>
    </row>
    <row r="17" spans="1:5" ht="15" customHeight="1">
      <c r="A17" s="10" t="s">
        <v>27</v>
      </c>
      <c r="B17" s="11" t="s">
        <v>28</v>
      </c>
      <c r="C17" s="12">
        <v>3340.55</v>
      </c>
      <c r="D17" s="12">
        <v>0</v>
      </c>
      <c r="E17" s="19">
        <f>SUM(C17:D17)</f>
        <v>3340.55</v>
      </c>
    </row>
    <row r="18" spans="1:5" ht="15" customHeight="1">
      <c r="A18" s="10" t="s">
        <v>29</v>
      </c>
      <c r="B18" s="11">
        <v>4221</v>
      </c>
      <c r="C18" s="12">
        <v>467.41</v>
      </c>
      <c r="D18" s="12">
        <v>0</v>
      </c>
      <c r="E18" s="19">
        <f>SUM(C18:D18)</f>
        <v>467.41</v>
      </c>
    </row>
    <row r="19" spans="1:5" ht="15" customHeight="1">
      <c r="A19" s="16" t="s">
        <v>30</v>
      </c>
      <c r="B19" s="20" t="s">
        <v>31</v>
      </c>
      <c r="C19" s="17">
        <f>C3+C7</f>
        <v>8923860.93</v>
      </c>
      <c r="D19" s="17">
        <f>D3+D7</f>
        <v>0</v>
      </c>
      <c r="E19" s="18">
        <f t="shared" si="0"/>
        <v>8923860.93</v>
      </c>
    </row>
    <row r="20" spans="1:5" ht="15" customHeight="1">
      <c r="A20" s="16" t="s">
        <v>32</v>
      </c>
      <c r="B20" s="20" t="s">
        <v>33</v>
      </c>
      <c r="C20" s="17">
        <f>SUM(C21:C23)</f>
        <v>1951508.7400000002</v>
      </c>
      <c r="D20" s="17">
        <f>SUM(D21:D23)</f>
        <v>0</v>
      </c>
      <c r="E20" s="18">
        <f t="shared" si="0"/>
        <v>1951508.7400000002</v>
      </c>
    </row>
    <row r="21" spans="1:5" ht="15" customHeight="1">
      <c r="A21" s="10" t="s">
        <v>165</v>
      </c>
      <c r="B21" s="11" t="s">
        <v>34</v>
      </c>
      <c r="C21" s="12">
        <v>111779.24</v>
      </c>
      <c r="D21" s="12">
        <v>0</v>
      </c>
      <c r="E21" s="19">
        <f t="shared" si="0"/>
        <v>111779.24</v>
      </c>
    </row>
    <row r="22" spans="1:5" ht="15" customHeight="1">
      <c r="A22" s="10" t="s">
        <v>166</v>
      </c>
      <c r="B22" s="11">
        <v>8115</v>
      </c>
      <c r="C22" s="12">
        <v>1986604.5</v>
      </c>
      <c r="D22" s="12">
        <v>0</v>
      </c>
      <c r="E22" s="19">
        <f>SUM(C22:D22)</f>
        <v>1986604.5</v>
      </c>
    </row>
    <row r="23" spans="1:5" ht="15" customHeight="1" thickBot="1">
      <c r="A23" s="21" t="s">
        <v>61</v>
      </c>
      <c r="B23" s="22">
        <v>-8124</v>
      </c>
      <c r="C23" s="23">
        <v>-146875</v>
      </c>
      <c r="D23" s="23">
        <v>0</v>
      </c>
      <c r="E23" s="24">
        <f>C23+D23</f>
        <v>-146875</v>
      </c>
    </row>
    <row r="24" spans="1:5" ht="15" customHeight="1" thickBot="1">
      <c r="A24" s="25" t="s">
        <v>35</v>
      </c>
      <c r="B24" s="26"/>
      <c r="C24" s="27">
        <f>C3+C7+C20</f>
        <v>10875369.67</v>
      </c>
      <c r="D24" s="27">
        <f>D19+D20</f>
        <v>0</v>
      </c>
      <c r="E24" s="28">
        <f t="shared" si="0"/>
        <v>10875369.67</v>
      </c>
    </row>
    <row r="25" spans="1:5" ht="15.75" thickBot="1">
      <c r="A25" s="475" t="s">
        <v>167</v>
      </c>
      <c r="B25" s="475"/>
      <c r="C25" s="29"/>
      <c r="D25" s="29"/>
      <c r="E25" s="30" t="s">
        <v>3</v>
      </c>
    </row>
    <row r="26" spans="1:5" ht="24.75" thickBot="1">
      <c r="A26" s="3" t="s">
        <v>36</v>
      </c>
      <c r="B26" s="4" t="s">
        <v>1</v>
      </c>
      <c r="C26" s="5" t="s">
        <v>65</v>
      </c>
      <c r="D26" s="5" t="s">
        <v>330</v>
      </c>
      <c r="E26" s="5" t="s">
        <v>164</v>
      </c>
    </row>
    <row r="27" spans="1:5" ht="15" customHeight="1">
      <c r="A27" s="31" t="s">
        <v>37</v>
      </c>
      <c r="B27" s="32" t="s">
        <v>38</v>
      </c>
      <c r="C27" s="15">
        <v>31838.7</v>
      </c>
      <c r="D27" s="15">
        <v>0</v>
      </c>
      <c r="E27" s="33">
        <f>C27+D27</f>
        <v>31838.7</v>
      </c>
    </row>
    <row r="28" spans="1:5" ht="15" customHeight="1">
      <c r="A28" s="34" t="s">
        <v>39</v>
      </c>
      <c r="B28" s="11" t="s">
        <v>38</v>
      </c>
      <c r="C28" s="12">
        <v>294261.07</v>
      </c>
      <c r="D28" s="15">
        <v>0</v>
      </c>
      <c r="E28" s="33">
        <f aca="true" t="shared" si="1" ref="E28:E43">C28+D28</f>
        <v>294261.07</v>
      </c>
    </row>
    <row r="29" spans="1:5" ht="15" customHeight="1">
      <c r="A29" s="34" t="s">
        <v>40</v>
      </c>
      <c r="B29" s="11" t="s">
        <v>41</v>
      </c>
      <c r="C29" s="12">
        <v>220665.91999999998</v>
      </c>
      <c r="D29" s="15">
        <v>0</v>
      </c>
      <c r="E29" s="33">
        <f>SUM(C29:D29)</f>
        <v>220665.91999999998</v>
      </c>
    </row>
    <row r="30" spans="1:5" ht="15" customHeight="1">
      <c r="A30" s="34" t="s">
        <v>42</v>
      </c>
      <c r="B30" s="11" t="s">
        <v>38</v>
      </c>
      <c r="C30" s="12">
        <v>1035426.65</v>
      </c>
      <c r="D30" s="15">
        <v>0</v>
      </c>
      <c r="E30" s="33">
        <f t="shared" si="1"/>
        <v>1035426.65</v>
      </c>
    </row>
    <row r="31" spans="1:5" ht="15" customHeight="1">
      <c r="A31" s="34" t="s">
        <v>43</v>
      </c>
      <c r="B31" s="11" t="s">
        <v>38</v>
      </c>
      <c r="C31" s="12">
        <v>855711.9800000001</v>
      </c>
      <c r="D31" s="15">
        <v>-180</v>
      </c>
      <c r="E31" s="33">
        <f t="shared" si="1"/>
        <v>855531.9800000001</v>
      </c>
    </row>
    <row r="32" spans="1:5" ht="15" customHeight="1">
      <c r="A32" s="34" t="s">
        <v>44</v>
      </c>
      <c r="B32" s="11" t="s">
        <v>38</v>
      </c>
      <c r="C32" s="12">
        <v>4775952.98</v>
      </c>
      <c r="D32" s="15">
        <v>0</v>
      </c>
      <c r="E32" s="33">
        <f>C32+D32</f>
        <v>4775952.98</v>
      </c>
    </row>
    <row r="33" spans="1:5" ht="15" customHeight="1">
      <c r="A33" s="34" t="s">
        <v>45</v>
      </c>
      <c r="B33" s="11" t="s">
        <v>41</v>
      </c>
      <c r="C33" s="12">
        <v>804884.4100000001</v>
      </c>
      <c r="D33" s="15">
        <v>180</v>
      </c>
      <c r="E33" s="33">
        <f t="shared" si="1"/>
        <v>805064.4100000001</v>
      </c>
    </row>
    <row r="34" spans="1:5" ht="15" customHeight="1">
      <c r="A34" s="34" t="s">
        <v>46</v>
      </c>
      <c r="B34" s="11" t="s">
        <v>38</v>
      </c>
      <c r="C34" s="12">
        <v>130138.62</v>
      </c>
      <c r="D34" s="15">
        <v>0</v>
      </c>
      <c r="E34" s="33">
        <f t="shared" si="1"/>
        <v>130138.62</v>
      </c>
    </row>
    <row r="35" spans="1:5" ht="15" customHeight="1">
      <c r="A35" s="34" t="s">
        <v>47</v>
      </c>
      <c r="B35" s="11" t="s">
        <v>41</v>
      </c>
      <c r="C35" s="12">
        <v>1022875.06</v>
      </c>
      <c r="D35" s="15">
        <v>0</v>
      </c>
      <c r="E35" s="33">
        <f t="shared" si="1"/>
        <v>1022875.06</v>
      </c>
    </row>
    <row r="36" spans="1:5" ht="15" customHeight="1">
      <c r="A36" s="34" t="s">
        <v>48</v>
      </c>
      <c r="B36" s="11" t="s">
        <v>49</v>
      </c>
      <c r="C36" s="12">
        <v>0</v>
      </c>
      <c r="D36" s="15">
        <v>0</v>
      </c>
      <c r="E36" s="33">
        <f t="shared" si="1"/>
        <v>0</v>
      </c>
    </row>
    <row r="37" spans="1:5" ht="15" customHeight="1">
      <c r="A37" s="34" t="s">
        <v>50</v>
      </c>
      <c r="B37" s="11" t="s">
        <v>41</v>
      </c>
      <c r="C37" s="12">
        <v>1404019.2199999997</v>
      </c>
      <c r="D37" s="15">
        <v>0</v>
      </c>
      <c r="E37" s="33">
        <f t="shared" si="1"/>
        <v>1404019.2199999997</v>
      </c>
    </row>
    <row r="38" spans="1:5" ht="15" customHeight="1">
      <c r="A38" s="34" t="s">
        <v>51</v>
      </c>
      <c r="B38" s="11" t="s">
        <v>41</v>
      </c>
      <c r="C38" s="12">
        <v>15500</v>
      </c>
      <c r="D38" s="15">
        <v>0</v>
      </c>
      <c r="E38" s="33">
        <f t="shared" si="1"/>
        <v>15500</v>
      </c>
    </row>
    <row r="39" spans="1:5" ht="15" customHeight="1">
      <c r="A39" s="34" t="s">
        <v>52</v>
      </c>
      <c r="B39" s="11" t="s">
        <v>38</v>
      </c>
      <c r="C39" s="12">
        <v>11008.82</v>
      </c>
      <c r="D39" s="15">
        <v>0</v>
      </c>
      <c r="E39" s="33">
        <f t="shared" si="1"/>
        <v>11008.82</v>
      </c>
    </row>
    <row r="40" spans="1:5" ht="15" customHeight="1">
      <c r="A40" s="34" t="s">
        <v>53</v>
      </c>
      <c r="B40" s="11" t="s">
        <v>41</v>
      </c>
      <c r="C40" s="12">
        <v>166413.18</v>
      </c>
      <c r="D40" s="15">
        <v>0</v>
      </c>
      <c r="E40" s="33">
        <f>C40+D40</f>
        <v>166413.18</v>
      </c>
    </row>
    <row r="41" spans="1:5" ht="15" customHeight="1">
      <c r="A41" s="34" t="s">
        <v>54</v>
      </c>
      <c r="B41" s="11" t="s">
        <v>41</v>
      </c>
      <c r="C41" s="12">
        <v>15293.36</v>
      </c>
      <c r="D41" s="15">
        <v>0</v>
      </c>
      <c r="E41" s="33">
        <f t="shared" si="1"/>
        <v>15293.36</v>
      </c>
    </row>
    <row r="42" spans="1:5" ht="15" customHeight="1">
      <c r="A42" s="34" t="s">
        <v>55</v>
      </c>
      <c r="B42" s="11" t="s">
        <v>41</v>
      </c>
      <c r="C42" s="12">
        <v>86065.55</v>
      </c>
      <c r="D42" s="15">
        <v>0</v>
      </c>
      <c r="E42" s="33">
        <f t="shared" si="1"/>
        <v>86065.55</v>
      </c>
    </row>
    <row r="43" spans="1:5" ht="15" customHeight="1" thickBot="1">
      <c r="A43" s="34" t="s">
        <v>56</v>
      </c>
      <c r="B43" s="11" t="s">
        <v>41</v>
      </c>
      <c r="C43" s="12">
        <v>5314.15</v>
      </c>
      <c r="D43" s="15">
        <v>0</v>
      </c>
      <c r="E43" s="33">
        <f t="shared" si="1"/>
        <v>5314.15</v>
      </c>
    </row>
    <row r="44" spans="1:7" ht="15" customHeight="1" thickBot="1">
      <c r="A44" s="35" t="s">
        <v>57</v>
      </c>
      <c r="B44" s="26"/>
      <c r="C44" s="27">
        <f>C27+C28+C30+C31+C32+C33+C34+C35+C36+C37+C38+C39+C40+C41+C42+C43+C29</f>
        <v>10875369.670000002</v>
      </c>
      <c r="D44" s="27">
        <f>SUM(D27:D43)</f>
        <v>0</v>
      </c>
      <c r="E44" s="28">
        <f>SUM(E27:E43)</f>
        <v>10875369.67</v>
      </c>
      <c r="G44" s="36"/>
    </row>
    <row r="45" spans="3:5" ht="15">
      <c r="C45" s="36"/>
      <c r="E45" s="36"/>
    </row>
    <row r="46" ht="15">
      <c r="C46" s="36"/>
    </row>
    <row r="47" ht="15">
      <c r="C47" s="36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L68" sqref="L68"/>
    </sheetView>
  </sheetViews>
  <sheetFormatPr defaultColWidth="9.140625" defaultRowHeight="15"/>
  <cols>
    <col min="1" max="1" width="2.8515625" style="0" customWidth="1"/>
    <col min="2" max="2" width="5.421875" style="0" customWidth="1"/>
    <col min="3" max="3" width="4.00390625" style="0" customWidth="1"/>
    <col min="4" max="5" width="4.28125" style="0" customWidth="1"/>
    <col min="6" max="6" width="41.8515625" style="0" customWidth="1"/>
    <col min="7" max="7" width="8.8515625" style="0" customWidth="1"/>
    <col min="8" max="8" width="8.421875" style="0" customWidth="1"/>
    <col min="9" max="9" width="7.28125" style="0" customWidth="1"/>
    <col min="10" max="10" width="7.8515625" style="0" customWidth="1"/>
  </cols>
  <sheetData>
    <row r="1" spans="1:9" ht="15">
      <c r="A1" s="39"/>
      <c r="B1" s="40"/>
      <c r="C1" s="40"/>
      <c r="D1" s="40"/>
      <c r="E1" s="40"/>
      <c r="F1" s="41"/>
      <c r="G1" s="42" t="s">
        <v>278</v>
      </c>
      <c r="H1" s="43"/>
      <c r="I1" s="44"/>
    </row>
    <row r="2" spans="1:9" ht="18.75">
      <c r="A2" s="484" t="s">
        <v>279</v>
      </c>
      <c r="B2" s="484"/>
      <c r="C2" s="484"/>
      <c r="D2" s="484"/>
      <c r="E2" s="484"/>
      <c r="F2" s="484"/>
      <c r="G2" s="484"/>
      <c r="H2" s="484"/>
      <c r="I2" s="484"/>
    </row>
    <row r="3" spans="1:9" ht="15">
      <c r="A3" s="45"/>
      <c r="B3" s="46"/>
      <c r="C3" s="46"/>
      <c r="D3" s="46"/>
      <c r="E3" s="46"/>
      <c r="F3" s="46"/>
      <c r="G3" s="46"/>
      <c r="H3" s="46"/>
      <c r="I3" s="47"/>
    </row>
    <row r="4" spans="1:9" ht="15.75">
      <c r="A4" s="485" t="s">
        <v>66</v>
      </c>
      <c r="B4" s="485"/>
      <c r="C4" s="485"/>
      <c r="D4" s="485"/>
      <c r="E4" s="485"/>
      <c r="F4" s="485"/>
      <c r="G4" s="485"/>
      <c r="H4" s="485"/>
      <c r="I4" s="485"/>
    </row>
    <row r="5" spans="1:9" ht="15.75">
      <c r="A5" s="486" t="s">
        <v>326</v>
      </c>
      <c r="B5" s="486"/>
      <c r="C5" s="486"/>
      <c r="D5" s="486"/>
      <c r="E5" s="486"/>
      <c r="F5" s="486"/>
      <c r="G5" s="486"/>
      <c r="H5" s="486"/>
      <c r="I5" s="486"/>
    </row>
    <row r="6" spans="1:9" ht="15.75" thickBot="1">
      <c r="A6" s="48"/>
      <c r="B6" s="49"/>
      <c r="C6" s="49"/>
      <c r="D6" s="49"/>
      <c r="E6" s="49"/>
      <c r="F6" s="50"/>
      <c r="G6" s="50"/>
      <c r="H6" s="49"/>
      <c r="I6" s="51" t="s">
        <v>62</v>
      </c>
    </row>
    <row r="7" spans="1:10" ht="24.75" thickBot="1">
      <c r="A7" s="53" t="s">
        <v>68</v>
      </c>
      <c r="B7" s="478" t="s">
        <v>63</v>
      </c>
      <c r="C7" s="479"/>
      <c r="D7" s="54" t="s">
        <v>0</v>
      </c>
      <c r="E7" s="55" t="s">
        <v>1</v>
      </c>
      <c r="F7" s="54" t="s">
        <v>328</v>
      </c>
      <c r="G7" s="56" t="s">
        <v>65</v>
      </c>
      <c r="H7" s="57" t="s">
        <v>327</v>
      </c>
      <c r="I7" s="58" t="s">
        <v>280</v>
      </c>
      <c r="J7" s="59" t="s">
        <v>329</v>
      </c>
    </row>
    <row r="8" spans="1:10" ht="15.75" thickBot="1">
      <c r="A8" s="263" t="s">
        <v>70</v>
      </c>
      <c r="B8" s="480" t="s">
        <v>2</v>
      </c>
      <c r="C8" s="481"/>
      <c r="D8" s="264" t="s">
        <v>2</v>
      </c>
      <c r="E8" s="265" t="s">
        <v>2</v>
      </c>
      <c r="F8" s="266" t="s">
        <v>281</v>
      </c>
      <c r="G8" s="267">
        <f>G10+G25+G36+G53</f>
        <v>4658.52</v>
      </c>
      <c r="H8" s="268">
        <f>H9+H10+H25+H36+H50+H53</f>
        <v>7194.253000000001</v>
      </c>
      <c r="I8" s="269">
        <f>I19</f>
        <v>-180</v>
      </c>
      <c r="J8" s="270">
        <f>(J10+J25+J36+J53+J9+J50)+I10</f>
        <v>7014.253000000001</v>
      </c>
    </row>
    <row r="9" spans="1:10" ht="15.75" thickBot="1">
      <c r="A9" s="271"/>
      <c r="B9" s="272">
        <v>17055</v>
      </c>
      <c r="C9" s="273"/>
      <c r="D9" s="274">
        <v>6402</v>
      </c>
      <c r="E9" s="275">
        <v>5364</v>
      </c>
      <c r="F9" s="276" t="s">
        <v>282</v>
      </c>
      <c r="G9" s="277">
        <v>0</v>
      </c>
      <c r="H9" s="244">
        <v>55.733</v>
      </c>
      <c r="I9" s="278"/>
      <c r="J9" s="279">
        <v>55.733</v>
      </c>
    </row>
    <row r="10" spans="1:10" ht="15.75" thickBot="1">
      <c r="A10" s="75" t="s">
        <v>283</v>
      </c>
      <c r="B10" s="482" t="s">
        <v>2</v>
      </c>
      <c r="C10" s="483"/>
      <c r="D10" s="243" t="s">
        <v>2</v>
      </c>
      <c r="E10" s="152" t="s">
        <v>2</v>
      </c>
      <c r="F10" s="76" t="s">
        <v>284</v>
      </c>
      <c r="G10" s="77">
        <v>1100</v>
      </c>
      <c r="H10" s="77">
        <v>1100</v>
      </c>
      <c r="I10" s="77">
        <f>I19</f>
        <v>-180</v>
      </c>
      <c r="J10" s="78">
        <v>1100</v>
      </c>
    </row>
    <row r="11" spans="1:10" ht="15">
      <c r="A11" s="288" t="s">
        <v>285</v>
      </c>
      <c r="B11" s="289" t="s">
        <v>286</v>
      </c>
      <c r="C11" s="290" t="s">
        <v>73</v>
      </c>
      <c r="D11" s="432" t="s">
        <v>2</v>
      </c>
      <c r="E11" s="433" t="s">
        <v>2</v>
      </c>
      <c r="F11" s="434" t="s">
        <v>287</v>
      </c>
      <c r="G11" s="435">
        <v>500</v>
      </c>
      <c r="H11" s="445">
        <f>SUM(H12:H18)</f>
        <v>500</v>
      </c>
      <c r="I11" s="435"/>
      <c r="J11" s="436">
        <f>J12+J13+J14+J15+J16+J17+J18</f>
        <v>500</v>
      </c>
    </row>
    <row r="12" spans="1:10" ht="15">
      <c r="A12" s="288"/>
      <c r="B12" s="289"/>
      <c r="C12" s="290"/>
      <c r="D12" s="291">
        <v>3319</v>
      </c>
      <c r="E12" s="292">
        <v>5021</v>
      </c>
      <c r="F12" s="293" t="s">
        <v>288</v>
      </c>
      <c r="G12" s="294">
        <v>15</v>
      </c>
      <c r="H12" s="246">
        <v>15</v>
      </c>
      <c r="I12" s="294"/>
      <c r="J12" s="296">
        <v>15</v>
      </c>
    </row>
    <row r="13" spans="1:10" ht="15">
      <c r="A13" s="297"/>
      <c r="B13" s="298"/>
      <c r="C13" s="299"/>
      <c r="D13" s="224">
        <v>3319</v>
      </c>
      <c r="E13" s="300">
        <v>5041</v>
      </c>
      <c r="F13" s="301" t="s">
        <v>289</v>
      </c>
      <c r="G13" s="302">
        <v>0</v>
      </c>
      <c r="H13" s="247">
        <v>0</v>
      </c>
      <c r="I13" s="303"/>
      <c r="J13" s="304">
        <f>H13+I13</f>
        <v>0</v>
      </c>
    </row>
    <row r="14" spans="1:10" ht="15">
      <c r="A14" s="297"/>
      <c r="B14" s="298"/>
      <c r="C14" s="299"/>
      <c r="D14" s="224">
        <v>3319</v>
      </c>
      <c r="E14" s="305">
        <v>5139</v>
      </c>
      <c r="F14" s="306" t="s">
        <v>290</v>
      </c>
      <c r="G14" s="307">
        <v>25</v>
      </c>
      <c r="H14" s="248">
        <v>25</v>
      </c>
      <c r="I14" s="307"/>
      <c r="J14" s="309">
        <v>25</v>
      </c>
    </row>
    <row r="15" spans="1:10" ht="15">
      <c r="A15" s="297"/>
      <c r="B15" s="298"/>
      <c r="C15" s="299"/>
      <c r="D15" s="224">
        <v>3319</v>
      </c>
      <c r="E15" s="305">
        <v>5164</v>
      </c>
      <c r="F15" s="306" t="s">
        <v>291</v>
      </c>
      <c r="G15" s="307">
        <v>5</v>
      </c>
      <c r="H15" s="248">
        <v>125</v>
      </c>
      <c r="I15" s="307"/>
      <c r="J15" s="309">
        <f>H15+I15</f>
        <v>125</v>
      </c>
    </row>
    <row r="16" spans="1:10" ht="15">
      <c r="A16" s="318"/>
      <c r="B16" s="319"/>
      <c r="C16" s="320"/>
      <c r="D16" s="224">
        <v>3319</v>
      </c>
      <c r="E16" s="440">
        <v>5169</v>
      </c>
      <c r="F16" s="225" t="s">
        <v>292</v>
      </c>
      <c r="G16" s="441">
        <v>430</v>
      </c>
      <c r="H16" s="437">
        <v>270</v>
      </c>
      <c r="I16" s="442"/>
      <c r="J16" s="443">
        <f>H16+I16</f>
        <v>270</v>
      </c>
    </row>
    <row r="17" spans="1:10" ht="15">
      <c r="A17" s="318"/>
      <c r="B17" s="319"/>
      <c r="C17" s="320"/>
      <c r="D17" s="224">
        <v>3319</v>
      </c>
      <c r="E17" s="224">
        <v>5175</v>
      </c>
      <c r="F17" s="225" t="s">
        <v>293</v>
      </c>
      <c r="G17" s="308">
        <v>25</v>
      </c>
      <c r="H17" s="248">
        <v>25</v>
      </c>
      <c r="I17" s="307"/>
      <c r="J17" s="321">
        <v>25</v>
      </c>
    </row>
    <row r="18" spans="1:10" ht="15">
      <c r="A18" s="322"/>
      <c r="B18" s="323"/>
      <c r="C18" s="324"/>
      <c r="D18" s="291">
        <v>3319</v>
      </c>
      <c r="E18" s="325">
        <v>5492</v>
      </c>
      <c r="F18" s="326" t="s">
        <v>294</v>
      </c>
      <c r="G18" s="294">
        <v>40</v>
      </c>
      <c r="H18" s="246">
        <v>40</v>
      </c>
      <c r="I18" s="294"/>
      <c r="J18" s="296">
        <v>40</v>
      </c>
    </row>
    <row r="19" spans="1:10" ht="15">
      <c r="A19" s="280" t="s">
        <v>285</v>
      </c>
      <c r="B19" s="281" t="s">
        <v>295</v>
      </c>
      <c r="C19" s="282" t="s">
        <v>73</v>
      </c>
      <c r="D19" s="283" t="s">
        <v>2</v>
      </c>
      <c r="E19" s="284" t="s">
        <v>2</v>
      </c>
      <c r="F19" s="285" t="s">
        <v>296</v>
      </c>
      <c r="G19" s="286">
        <v>600</v>
      </c>
      <c r="H19" s="245">
        <f>SUM(H20:H24)</f>
        <v>600</v>
      </c>
      <c r="I19" s="286">
        <f>I23</f>
        <v>-180</v>
      </c>
      <c r="J19" s="287">
        <f>H19+I19</f>
        <v>420</v>
      </c>
    </row>
    <row r="20" spans="1:10" ht="15">
      <c r="A20" s="280"/>
      <c r="B20" s="281"/>
      <c r="C20" s="290"/>
      <c r="D20" s="291">
        <v>3319</v>
      </c>
      <c r="E20" s="292">
        <v>5021</v>
      </c>
      <c r="F20" s="293" t="s">
        <v>288</v>
      </c>
      <c r="G20" s="295">
        <v>15</v>
      </c>
      <c r="H20" s="246">
        <v>15</v>
      </c>
      <c r="I20" s="294"/>
      <c r="J20" s="327">
        <v>15</v>
      </c>
    </row>
    <row r="21" spans="1:10" ht="15">
      <c r="A21" s="280"/>
      <c r="B21" s="281"/>
      <c r="C21" s="282"/>
      <c r="D21" s="291">
        <v>3319</v>
      </c>
      <c r="E21" s="292">
        <v>5139</v>
      </c>
      <c r="F21" s="293" t="s">
        <v>290</v>
      </c>
      <c r="G21" s="295">
        <v>25</v>
      </c>
      <c r="H21" s="246">
        <v>25</v>
      </c>
      <c r="I21" s="294"/>
      <c r="J21" s="327">
        <v>25</v>
      </c>
    </row>
    <row r="22" spans="1:10" ht="15">
      <c r="A22" s="280"/>
      <c r="B22" s="281"/>
      <c r="C22" s="282"/>
      <c r="D22" s="291">
        <v>3319</v>
      </c>
      <c r="E22" s="292">
        <v>5164</v>
      </c>
      <c r="F22" s="293" t="s">
        <v>291</v>
      </c>
      <c r="G22" s="295">
        <v>5</v>
      </c>
      <c r="H22" s="246">
        <v>5</v>
      </c>
      <c r="I22" s="294"/>
      <c r="J22" s="327">
        <v>5</v>
      </c>
    </row>
    <row r="23" spans="1:10" ht="15">
      <c r="A23" s="313"/>
      <c r="B23" s="314"/>
      <c r="C23" s="315"/>
      <c r="D23" s="310">
        <v>3319</v>
      </c>
      <c r="E23" s="316">
        <v>5169</v>
      </c>
      <c r="F23" s="317" t="s">
        <v>292</v>
      </c>
      <c r="G23" s="312">
        <v>530</v>
      </c>
      <c r="H23" s="249">
        <v>530</v>
      </c>
      <c r="I23" s="311">
        <v>-180</v>
      </c>
      <c r="J23" s="444">
        <f>H23+I23</f>
        <v>350</v>
      </c>
    </row>
    <row r="24" spans="1:10" ht="15.75" thickBot="1">
      <c r="A24" s="328"/>
      <c r="B24" s="329"/>
      <c r="C24" s="330"/>
      <c r="D24" s="116">
        <v>3319</v>
      </c>
      <c r="E24" s="116">
        <v>5175</v>
      </c>
      <c r="F24" s="117" t="s">
        <v>293</v>
      </c>
      <c r="G24" s="331">
        <v>25</v>
      </c>
      <c r="H24" s="250">
        <v>25</v>
      </c>
      <c r="I24" s="332"/>
      <c r="J24" s="333">
        <v>25</v>
      </c>
    </row>
    <row r="25" spans="1:10" ht="15.75" thickBot="1">
      <c r="A25" s="75" t="s">
        <v>283</v>
      </c>
      <c r="B25" s="482" t="s">
        <v>2</v>
      </c>
      <c r="C25" s="483"/>
      <c r="D25" s="243" t="s">
        <v>2</v>
      </c>
      <c r="E25" s="152" t="s">
        <v>2</v>
      </c>
      <c r="F25" s="76" t="s">
        <v>297</v>
      </c>
      <c r="G25" s="77">
        <f>G26+G32+G34</f>
        <v>240</v>
      </c>
      <c r="H25" s="77">
        <f>H26+H32+H34</f>
        <v>240</v>
      </c>
      <c r="I25" s="77">
        <v>0</v>
      </c>
      <c r="J25" s="78">
        <v>240</v>
      </c>
    </row>
    <row r="26" spans="1:10" ht="15" hidden="1">
      <c r="A26" s="335" t="s">
        <v>285</v>
      </c>
      <c r="B26" s="336" t="s">
        <v>298</v>
      </c>
      <c r="C26" s="337" t="s">
        <v>73</v>
      </c>
      <c r="D26" s="338" t="s">
        <v>2</v>
      </c>
      <c r="E26" s="339" t="s">
        <v>2</v>
      </c>
      <c r="F26" s="340" t="s">
        <v>299</v>
      </c>
      <c r="G26" s="341">
        <v>200</v>
      </c>
      <c r="H26" s="251">
        <f>H27+H28+H29+H30+H31</f>
        <v>200</v>
      </c>
      <c r="I26" s="341"/>
      <c r="J26" s="343">
        <v>200</v>
      </c>
    </row>
    <row r="27" spans="1:10" ht="15" hidden="1">
      <c r="A27" s="335"/>
      <c r="B27" s="336"/>
      <c r="C27" s="337"/>
      <c r="D27" s="344">
        <v>3329</v>
      </c>
      <c r="E27" s="345">
        <v>5021</v>
      </c>
      <c r="F27" s="346" t="s">
        <v>288</v>
      </c>
      <c r="G27" s="347">
        <v>15</v>
      </c>
      <c r="H27" s="252">
        <v>15</v>
      </c>
      <c r="I27" s="347"/>
      <c r="J27" s="349">
        <v>15</v>
      </c>
    </row>
    <row r="28" spans="1:10" ht="15" hidden="1">
      <c r="A28" s="350"/>
      <c r="B28" s="351"/>
      <c r="C28" s="352"/>
      <c r="D28" s="344">
        <v>3329</v>
      </c>
      <c r="E28" s="345">
        <v>5139</v>
      </c>
      <c r="F28" s="346" t="s">
        <v>290</v>
      </c>
      <c r="G28" s="353">
        <v>25</v>
      </c>
      <c r="H28" s="253">
        <v>25</v>
      </c>
      <c r="I28" s="353"/>
      <c r="J28" s="354">
        <v>25</v>
      </c>
    </row>
    <row r="29" spans="1:10" ht="15" hidden="1">
      <c r="A29" s="350"/>
      <c r="B29" s="351"/>
      <c r="C29" s="352"/>
      <c r="D29" s="344">
        <v>3329</v>
      </c>
      <c r="E29" s="345">
        <v>5164</v>
      </c>
      <c r="F29" s="346" t="s">
        <v>291</v>
      </c>
      <c r="G29" s="353">
        <v>5</v>
      </c>
      <c r="H29" s="253">
        <v>5</v>
      </c>
      <c r="I29" s="353"/>
      <c r="J29" s="354">
        <v>5</v>
      </c>
    </row>
    <row r="30" spans="1:10" ht="15" hidden="1">
      <c r="A30" s="350"/>
      <c r="B30" s="351"/>
      <c r="C30" s="352"/>
      <c r="D30" s="344">
        <v>3329</v>
      </c>
      <c r="E30" s="345">
        <v>5169</v>
      </c>
      <c r="F30" s="346" t="s">
        <v>292</v>
      </c>
      <c r="G30" s="353">
        <v>14</v>
      </c>
      <c r="H30" s="253">
        <v>140</v>
      </c>
      <c r="I30" s="353"/>
      <c r="J30" s="354">
        <v>140</v>
      </c>
    </row>
    <row r="31" spans="1:10" ht="15" hidden="1">
      <c r="A31" s="355"/>
      <c r="B31" s="356"/>
      <c r="C31" s="357"/>
      <c r="D31" s="358">
        <v>3329</v>
      </c>
      <c r="E31" s="359">
        <v>5175</v>
      </c>
      <c r="F31" s="360" t="s">
        <v>293</v>
      </c>
      <c r="G31" s="361">
        <v>15</v>
      </c>
      <c r="H31" s="254">
        <v>15</v>
      </c>
      <c r="I31" s="361"/>
      <c r="J31" s="363">
        <v>15</v>
      </c>
    </row>
    <row r="32" spans="1:10" ht="15" hidden="1">
      <c r="A32" s="335" t="s">
        <v>285</v>
      </c>
      <c r="B32" s="364" t="s">
        <v>300</v>
      </c>
      <c r="C32" s="365" t="s">
        <v>73</v>
      </c>
      <c r="D32" s="366" t="s">
        <v>2</v>
      </c>
      <c r="E32" s="367" t="s">
        <v>2</v>
      </c>
      <c r="F32" s="368" t="s">
        <v>301</v>
      </c>
      <c r="G32" s="369">
        <v>30</v>
      </c>
      <c r="H32" s="255">
        <v>30</v>
      </c>
      <c r="I32" s="369"/>
      <c r="J32" s="370">
        <v>30</v>
      </c>
    </row>
    <row r="33" spans="1:10" ht="15" hidden="1">
      <c r="A33" s="350"/>
      <c r="B33" s="371"/>
      <c r="C33" s="372"/>
      <c r="D33" s="373">
        <v>3329</v>
      </c>
      <c r="E33" s="374">
        <v>5169</v>
      </c>
      <c r="F33" s="375" t="s">
        <v>292</v>
      </c>
      <c r="G33" s="376">
        <v>30</v>
      </c>
      <c r="H33" s="256">
        <v>30</v>
      </c>
      <c r="I33" s="376"/>
      <c r="J33" s="377">
        <v>30</v>
      </c>
    </row>
    <row r="34" spans="1:10" ht="15" hidden="1">
      <c r="A34" s="335" t="s">
        <v>285</v>
      </c>
      <c r="B34" s="364" t="s">
        <v>302</v>
      </c>
      <c r="C34" s="365" t="s">
        <v>73</v>
      </c>
      <c r="D34" s="338" t="s">
        <v>2</v>
      </c>
      <c r="E34" s="339" t="s">
        <v>2</v>
      </c>
      <c r="F34" s="340" t="s">
        <v>303</v>
      </c>
      <c r="G34" s="341">
        <v>10</v>
      </c>
      <c r="H34" s="251">
        <v>10</v>
      </c>
      <c r="I34" s="341"/>
      <c r="J34" s="343">
        <v>10</v>
      </c>
    </row>
    <row r="35" spans="1:10" ht="15.75" hidden="1" thickBot="1">
      <c r="A35" s="378"/>
      <c r="B35" s="379"/>
      <c r="C35" s="380"/>
      <c r="D35" s="381">
        <v>3329</v>
      </c>
      <c r="E35" s="382">
        <v>5139</v>
      </c>
      <c r="F35" s="383" t="s">
        <v>290</v>
      </c>
      <c r="G35" s="384">
        <v>10</v>
      </c>
      <c r="H35" s="257">
        <v>10</v>
      </c>
      <c r="I35" s="384"/>
      <c r="J35" s="385">
        <v>10</v>
      </c>
    </row>
    <row r="36" spans="1:10" ht="15.75" thickBot="1">
      <c r="A36" s="75" t="s">
        <v>283</v>
      </c>
      <c r="B36" s="482" t="s">
        <v>2</v>
      </c>
      <c r="C36" s="483"/>
      <c r="D36" s="243" t="s">
        <v>2</v>
      </c>
      <c r="E36" s="152" t="s">
        <v>2</v>
      </c>
      <c r="F36" s="76" t="s">
        <v>304</v>
      </c>
      <c r="G36" s="77">
        <f>G37+G48</f>
        <v>3168.52</v>
      </c>
      <c r="H36" s="77">
        <f>H37+H48+K42</f>
        <v>3168.5200000000004</v>
      </c>
      <c r="I36" s="77">
        <v>0</v>
      </c>
      <c r="J36" s="78">
        <f>J37+J48+M42</f>
        <v>3168.52</v>
      </c>
    </row>
    <row r="37" spans="1:10" ht="15" hidden="1">
      <c r="A37" s="335" t="s">
        <v>285</v>
      </c>
      <c r="B37" s="336" t="s">
        <v>305</v>
      </c>
      <c r="C37" s="337" t="s">
        <v>73</v>
      </c>
      <c r="D37" s="338" t="s">
        <v>2</v>
      </c>
      <c r="E37" s="338" t="s">
        <v>2</v>
      </c>
      <c r="F37" s="340" t="s">
        <v>306</v>
      </c>
      <c r="G37" s="342">
        <f>G38+G39+G41+G42+G43+G44+G45+G46+G47</f>
        <v>2968.52</v>
      </c>
      <c r="H37" s="251">
        <f>SUM(H38:H47)</f>
        <v>2968.5200000000004</v>
      </c>
      <c r="I37" s="341"/>
      <c r="J37" s="446">
        <v>2968.52</v>
      </c>
    </row>
    <row r="38" spans="1:10" ht="15" hidden="1">
      <c r="A38" s="394"/>
      <c r="B38" s="371"/>
      <c r="C38" s="372"/>
      <c r="D38" s="300">
        <v>2143</v>
      </c>
      <c r="E38" s="300">
        <v>5021</v>
      </c>
      <c r="F38" s="301" t="s">
        <v>288</v>
      </c>
      <c r="G38" s="395">
        <v>60</v>
      </c>
      <c r="H38" s="438">
        <v>60</v>
      </c>
      <c r="I38" s="396"/>
      <c r="J38" s="397">
        <f>H38+I38</f>
        <v>60</v>
      </c>
    </row>
    <row r="39" spans="1:10" ht="15" hidden="1">
      <c r="A39" s="355"/>
      <c r="B39" s="398"/>
      <c r="C39" s="399"/>
      <c r="D39" s="400">
        <v>2143</v>
      </c>
      <c r="E39" s="400">
        <v>5139</v>
      </c>
      <c r="F39" s="360" t="s">
        <v>290</v>
      </c>
      <c r="G39" s="362">
        <v>250</v>
      </c>
      <c r="H39" s="254">
        <v>250</v>
      </c>
      <c r="I39" s="361"/>
      <c r="J39" s="401">
        <v>250</v>
      </c>
    </row>
    <row r="40" spans="1:10" ht="15" hidden="1">
      <c r="A40" s="402"/>
      <c r="B40" s="403"/>
      <c r="C40" s="404"/>
      <c r="D40" s="300">
        <v>2143</v>
      </c>
      <c r="E40" s="300">
        <v>5041</v>
      </c>
      <c r="F40" s="301" t="s">
        <v>289</v>
      </c>
      <c r="G40" s="302">
        <v>0</v>
      </c>
      <c r="H40" s="247">
        <v>42.519</v>
      </c>
      <c r="I40" s="303"/>
      <c r="J40" s="304">
        <f>H40+I40</f>
        <v>42.519</v>
      </c>
    </row>
    <row r="41" spans="1:10" ht="15" hidden="1">
      <c r="A41" s="355"/>
      <c r="B41" s="398"/>
      <c r="C41" s="399"/>
      <c r="D41" s="400">
        <v>2143</v>
      </c>
      <c r="E41" s="400">
        <v>5164</v>
      </c>
      <c r="F41" s="360" t="s">
        <v>291</v>
      </c>
      <c r="G41" s="362">
        <v>25</v>
      </c>
      <c r="H41" s="254">
        <v>25</v>
      </c>
      <c r="I41" s="361"/>
      <c r="J41" s="401">
        <v>25</v>
      </c>
    </row>
    <row r="42" spans="1:10" ht="15" hidden="1">
      <c r="A42" s="355"/>
      <c r="B42" s="356"/>
      <c r="C42" s="357"/>
      <c r="D42" s="400">
        <v>2143</v>
      </c>
      <c r="E42" s="400">
        <v>5166</v>
      </c>
      <c r="F42" s="360" t="s">
        <v>307</v>
      </c>
      <c r="G42" s="362">
        <v>0</v>
      </c>
      <c r="H42" s="254">
        <v>0</v>
      </c>
      <c r="I42" s="361"/>
      <c r="J42" s="401">
        <v>0</v>
      </c>
    </row>
    <row r="43" spans="1:10" ht="15" hidden="1">
      <c r="A43" s="355"/>
      <c r="B43" s="398"/>
      <c r="C43" s="399"/>
      <c r="D43" s="400">
        <v>2143</v>
      </c>
      <c r="E43" s="400">
        <v>5168</v>
      </c>
      <c r="F43" s="360" t="s">
        <v>308</v>
      </c>
      <c r="G43" s="362">
        <v>300</v>
      </c>
      <c r="H43" s="254">
        <v>300</v>
      </c>
      <c r="I43" s="361"/>
      <c r="J43" s="401">
        <v>300</v>
      </c>
    </row>
    <row r="44" spans="1:10" ht="15" hidden="1">
      <c r="A44" s="402"/>
      <c r="B44" s="403"/>
      <c r="C44" s="404"/>
      <c r="D44" s="300">
        <v>2143</v>
      </c>
      <c r="E44" s="300">
        <v>5169</v>
      </c>
      <c r="F44" s="301" t="s">
        <v>292</v>
      </c>
      <c r="G44" s="302">
        <v>2193.52</v>
      </c>
      <c r="H44" s="439">
        <v>2096.001</v>
      </c>
      <c r="I44" s="405"/>
      <c r="J44" s="304">
        <f>H44+I44</f>
        <v>2096.001</v>
      </c>
    </row>
    <row r="45" spans="1:10" ht="15" hidden="1">
      <c r="A45" s="355"/>
      <c r="B45" s="398"/>
      <c r="C45" s="399"/>
      <c r="D45" s="400">
        <v>2143</v>
      </c>
      <c r="E45" s="400">
        <v>5173</v>
      </c>
      <c r="F45" s="360" t="s">
        <v>309</v>
      </c>
      <c r="G45" s="362">
        <v>100</v>
      </c>
      <c r="H45" s="254">
        <v>100</v>
      </c>
      <c r="I45" s="361"/>
      <c r="J45" s="401">
        <v>100</v>
      </c>
    </row>
    <row r="46" spans="1:10" ht="15" hidden="1">
      <c r="A46" s="402"/>
      <c r="B46" s="403"/>
      <c r="C46" s="404"/>
      <c r="D46" s="300">
        <v>2143</v>
      </c>
      <c r="E46" s="300">
        <v>5175</v>
      </c>
      <c r="F46" s="301" t="s">
        <v>293</v>
      </c>
      <c r="G46" s="302">
        <v>40</v>
      </c>
      <c r="H46" s="439">
        <v>95</v>
      </c>
      <c r="I46" s="303"/>
      <c r="J46" s="304">
        <f>H46+I46</f>
        <v>95</v>
      </c>
    </row>
    <row r="47" spans="1:10" ht="15" hidden="1">
      <c r="A47" s="406"/>
      <c r="B47" s="407"/>
      <c r="C47" s="408"/>
      <c r="D47" s="400">
        <v>6172</v>
      </c>
      <c r="E47" s="400">
        <v>5163</v>
      </c>
      <c r="F47" s="360" t="s">
        <v>310</v>
      </c>
      <c r="G47" s="362">
        <v>0</v>
      </c>
      <c r="H47" s="254">
        <v>0</v>
      </c>
      <c r="I47" s="361"/>
      <c r="J47" s="401">
        <v>0</v>
      </c>
    </row>
    <row r="48" spans="1:10" ht="15" hidden="1">
      <c r="A48" s="386" t="s">
        <v>285</v>
      </c>
      <c r="B48" s="387" t="s">
        <v>311</v>
      </c>
      <c r="C48" s="388" t="s">
        <v>73</v>
      </c>
      <c r="D48" s="389" t="s">
        <v>2</v>
      </c>
      <c r="E48" s="389" t="s">
        <v>2</v>
      </c>
      <c r="F48" s="390" t="s">
        <v>312</v>
      </c>
      <c r="G48" s="391">
        <v>200</v>
      </c>
      <c r="H48" s="258">
        <v>200</v>
      </c>
      <c r="I48" s="392"/>
      <c r="J48" s="393">
        <v>200</v>
      </c>
    </row>
    <row r="49" spans="1:10" ht="15.75" hidden="1" thickBot="1">
      <c r="A49" s="409"/>
      <c r="B49" s="398"/>
      <c r="C49" s="399"/>
      <c r="D49" s="109">
        <v>2143</v>
      </c>
      <c r="E49" s="109">
        <v>5168</v>
      </c>
      <c r="F49" s="410" t="s">
        <v>308</v>
      </c>
      <c r="G49" s="112">
        <v>200</v>
      </c>
      <c r="H49" s="259">
        <v>200</v>
      </c>
      <c r="I49" s="113"/>
      <c r="J49" s="114">
        <v>200</v>
      </c>
    </row>
    <row r="50" spans="1:10" ht="24.75" thickBot="1">
      <c r="A50" s="75" t="s">
        <v>285</v>
      </c>
      <c r="B50" s="482" t="s">
        <v>2</v>
      </c>
      <c r="C50" s="483"/>
      <c r="D50" s="243" t="s">
        <v>2</v>
      </c>
      <c r="E50" s="152" t="s">
        <v>2</v>
      </c>
      <c r="F50" s="76" t="s">
        <v>313</v>
      </c>
      <c r="G50" s="77">
        <v>0</v>
      </c>
      <c r="H50" s="77">
        <f>H51+H52</f>
        <v>2480</v>
      </c>
      <c r="I50" s="77">
        <v>0</v>
      </c>
      <c r="J50" s="78">
        <v>2480</v>
      </c>
    </row>
    <row r="51" spans="1:10" ht="15" hidden="1">
      <c r="A51" s="334"/>
      <c r="B51" s="336" t="s">
        <v>314</v>
      </c>
      <c r="C51" s="412" t="s">
        <v>73</v>
      </c>
      <c r="D51" s="447">
        <v>2143</v>
      </c>
      <c r="E51" s="448">
        <v>5169</v>
      </c>
      <c r="F51" s="293" t="s">
        <v>292</v>
      </c>
      <c r="G51" s="449">
        <v>0</v>
      </c>
      <c r="H51" s="450">
        <v>2465</v>
      </c>
      <c r="I51" s="451"/>
      <c r="J51" s="452">
        <f>H51+I51</f>
        <v>2465</v>
      </c>
    </row>
    <row r="52" spans="1:10" ht="15.75" hidden="1" thickBot="1">
      <c r="A52" s="411"/>
      <c r="B52" s="336"/>
      <c r="C52" s="412"/>
      <c r="D52" s="413">
        <v>3319</v>
      </c>
      <c r="E52" s="414">
        <v>5021</v>
      </c>
      <c r="F52" s="415" t="s">
        <v>288</v>
      </c>
      <c r="G52" s="416">
        <v>0</v>
      </c>
      <c r="H52" s="260">
        <v>15</v>
      </c>
      <c r="I52" s="416"/>
      <c r="J52" s="417">
        <v>15</v>
      </c>
    </row>
    <row r="53" spans="1:10" ht="15.75" thickBot="1">
      <c r="A53" s="75" t="s">
        <v>283</v>
      </c>
      <c r="B53" s="482" t="s">
        <v>2</v>
      </c>
      <c r="C53" s="483"/>
      <c r="D53" s="243" t="s">
        <v>2</v>
      </c>
      <c r="E53" s="152" t="s">
        <v>2</v>
      </c>
      <c r="F53" s="76" t="s">
        <v>315</v>
      </c>
      <c r="G53" s="77">
        <v>150</v>
      </c>
      <c r="H53" s="77">
        <v>150</v>
      </c>
      <c r="I53" s="77">
        <v>0</v>
      </c>
      <c r="J53" s="78">
        <v>150</v>
      </c>
    </row>
    <row r="54" spans="1:10" ht="36" hidden="1">
      <c r="A54" s="335" t="s">
        <v>285</v>
      </c>
      <c r="B54" s="364" t="s">
        <v>316</v>
      </c>
      <c r="C54" s="365" t="s">
        <v>73</v>
      </c>
      <c r="D54" s="338" t="s">
        <v>2</v>
      </c>
      <c r="E54" s="339" t="s">
        <v>2</v>
      </c>
      <c r="F54" s="418" t="s">
        <v>317</v>
      </c>
      <c r="G54" s="341">
        <v>100</v>
      </c>
      <c r="H54" s="251">
        <f>H55+H56</f>
        <v>100</v>
      </c>
      <c r="I54" s="419"/>
      <c r="J54" s="343">
        <f>H54+I54</f>
        <v>100</v>
      </c>
    </row>
    <row r="55" spans="1:10" ht="15" hidden="1">
      <c r="A55" s="394"/>
      <c r="B55" s="371"/>
      <c r="C55" s="372"/>
      <c r="D55" s="373">
        <v>2143</v>
      </c>
      <c r="E55" s="374">
        <v>5168</v>
      </c>
      <c r="F55" s="375" t="s">
        <v>308</v>
      </c>
      <c r="G55" s="376">
        <v>50</v>
      </c>
      <c r="H55" s="256">
        <v>50</v>
      </c>
      <c r="I55" s="376"/>
      <c r="J55" s="377">
        <f>H55+I55</f>
        <v>50</v>
      </c>
    </row>
    <row r="56" spans="1:10" ht="15" hidden="1">
      <c r="A56" s="394"/>
      <c r="B56" s="371"/>
      <c r="C56" s="372"/>
      <c r="D56" s="373">
        <v>2143</v>
      </c>
      <c r="E56" s="374">
        <v>5169</v>
      </c>
      <c r="F56" s="375" t="s">
        <v>292</v>
      </c>
      <c r="G56" s="303">
        <v>50</v>
      </c>
      <c r="H56" s="247">
        <v>50</v>
      </c>
      <c r="I56" s="303"/>
      <c r="J56" s="420">
        <f>H56+I56</f>
        <v>50</v>
      </c>
    </row>
    <row r="57" spans="1:10" ht="15" hidden="1">
      <c r="A57" s="421" t="s">
        <v>285</v>
      </c>
      <c r="B57" s="364" t="s">
        <v>318</v>
      </c>
      <c r="C57" s="365" t="s">
        <v>73</v>
      </c>
      <c r="D57" s="366" t="s">
        <v>2</v>
      </c>
      <c r="E57" s="367" t="s">
        <v>2</v>
      </c>
      <c r="F57" s="368" t="s">
        <v>319</v>
      </c>
      <c r="G57" s="369">
        <v>25</v>
      </c>
      <c r="H57" s="255">
        <f>H58+H59+H60+H61+H62</f>
        <v>25</v>
      </c>
      <c r="I57" s="369"/>
      <c r="J57" s="370">
        <v>25</v>
      </c>
    </row>
    <row r="58" spans="1:10" ht="15" hidden="1">
      <c r="A58" s="421"/>
      <c r="B58" s="364"/>
      <c r="C58" s="365"/>
      <c r="D58" s="373">
        <v>2143</v>
      </c>
      <c r="E58" s="374">
        <v>5139</v>
      </c>
      <c r="F58" s="375" t="s">
        <v>290</v>
      </c>
      <c r="G58" s="422">
        <v>3</v>
      </c>
      <c r="H58" s="261">
        <v>3</v>
      </c>
      <c r="I58" s="422"/>
      <c r="J58" s="423">
        <v>3</v>
      </c>
    </row>
    <row r="59" spans="1:10" ht="15" hidden="1">
      <c r="A59" s="421"/>
      <c r="B59" s="364"/>
      <c r="C59" s="365"/>
      <c r="D59" s="373">
        <v>2143</v>
      </c>
      <c r="E59" s="374">
        <v>5163</v>
      </c>
      <c r="F59" s="375" t="s">
        <v>310</v>
      </c>
      <c r="G59" s="422">
        <v>7</v>
      </c>
      <c r="H59" s="261">
        <v>7</v>
      </c>
      <c r="I59" s="422"/>
      <c r="J59" s="423">
        <v>7</v>
      </c>
    </row>
    <row r="60" spans="1:10" ht="15" hidden="1">
      <c r="A60" s="394"/>
      <c r="B60" s="371"/>
      <c r="C60" s="372"/>
      <c r="D60" s="373">
        <v>2143</v>
      </c>
      <c r="E60" s="374">
        <v>5168</v>
      </c>
      <c r="F60" s="375" t="s">
        <v>308</v>
      </c>
      <c r="G60" s="376">
        <v>2</v>
      </c>
      <c r="H60" s="256">
        <v>2</v>
      </c>
      <c r="I60" s="376"/>
      <c r="J60" s="377">
        <v>2</v>
      </c>
    </row>
    <row r="61" spans="1:10" ht="15" hidden="1">
      <c r="A61" s="394"/>
      <c r="B61" s="371"/>
      <c r="C61" s="424"/>
      <c r="D61" s="373">
        <v>2143</v>
      </c>
      <c r="E61" s="374">
        <v>5169</v>
      </c>
      <c r="F61" s="375" t="s">
        <v>292</v>
      </c>
      <c r="G61" s="376">
        <v>3</v>
      </c>
      <c r="H61" s="256">
        <v>3</v>
      </c>
      <c r="I61" s="376"/>
      <c r="J61" s="377">
        <v>3</v>
      </c>
    </row>
    <row r="62" spans="1:10" ht="15.75" hidden="1" thickBot="1">
      <c r="A62" s="453"/>
      <c r="B62" s="454"/>
      <c r="C62" s="455"/>
      <c r="D62" s="456">
        <v>2143</v>
      </c>
      <c r="E62" s="457">
        <v>5171</v>
      </c>
      <c r="F62" s="458" t="s">
        <v>320</v>
      </c>
      <c r="G62" s="459">
        <v>10</v>
      </c>
      <c r="H62" s="460">
        <v>10</v>
      </c>
      <c r="I62" s="459"/>
      <c r="J62" s="461">
        <f>H62+I62</f>
        <v>10</v>
      </c>
    </row>
    <row r="63" spans="1:10" ht="24.75" thickBot="1">
      <c r="A63" s="75" t="s">
        <v>285</v>
      </c>
      <c r="B63" s="476" t="s">
        <v>322</v>
      </c>
      <c r="C63" s="477" t="s">
        <v>73</v>
      </c>
      <c r="D63" s="243" t="s">
        <v>2</v>
      </c>
      <c r="E63" s="152" t="s">
        <v>2</v>
      </c>
      <c r="F63" s="76" t="s">
        <v>321</v>
      </c>
      <c r="G63" s="77">
        <v>25</v>
      </c>
      <c r="H63" s="77">
        <f>H64+H65</f>
        <v>25</v>
      </c>
      <c r="I63" s="77">
        <v>0</v>
      </c>
      <c r="J63" s="78">
        <v>25</v>
      </c>
    </row>
    <row r="64" spans="1:10" ht="15" hidden="1">
      <c r="A64" s="462"/>
      <c r="B64" s="336"/>
      <c r="C64" s="337"/>
      <c r="D64" s="463">
        <v>2143</v>
      </c>
      <c r="E64" s="463">
        <v>5168</v>
      </c>
      <c r="F64" s="346" t="s">
        <v>308</v>
      </c>
      <c r="G64" s="348">
        <v>20</v>
      </c>
      <c r="H64" s="252">
        <v>20</v>
      </c>
      <c r="I64" s="347"/>
      <c r="J64" s="464">
        <v>20</v>
      </c>
    </row>
    <row r="65" spans="1:10" ht="15.75" hidden="1" thickBot="1">
      <c r="A65" s="425"/>
      <c r="B65" s="426"/>
      <c r="C65" s="427"/>
      <c r="D65" s="428">
        <v>2143</v>
      </c>
      <c r="E65" s="429">
        <v>5169</v>
      </c>
      <c r="F65" s="430" t="s">
        <v>292</v>
      </c>
      <c r="G65" s="120">
        <v>5</v>
      </c>
      <c r="H65" s="262">
        <v>5</v>
      </c>
      <c r="I65" s="120"/>
      <c r="J65" s="431">
        <v>5</v>
      </c>
    </row>
  </sheetData>
  <sheetProtection/>
  <mergeCells count="11">
    <mergeCell ref="A2:I2"/>
    <mergeCell ref="A4:I4"/>
    <mergeCell ref="A5:I5"/>
    <mergeCell ref="B10:C10"/>
    <mergeCell ref="B63:C63"/>
    <mergeCell ref="B7:C7"/>
    <mergeCell ref="B8:C8"/>
    <mergeCell ref="B25:C25"/>
    <mergeCell ref="B36:C36"/>
    <mergeCell ref="B50:C50"/>
    <mergeCell ref="B53:C5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0"/>
  <sheetViews>
    <sheetView tabSelected="1" view="pageBreakPreview" zoomScale="60" zoomScaleNormal="110" zoomScalePageLayoutView="0" workbookViewId="0" topLeftCell="A16">
      <selection activeCell="N40" sqref="N40:N41"/>
    </sheetView>
  </sheetViews>
  <sheetFormatPr defaultColWidth="9.140625" defaultRowHeight="15"/>
  <cols>
    <col min="1" max="1" width="2.28125" style="37" customWidth="1"/>
    <col min="2" max="2" width="6.7109375" style="0" customWidth="1"/>
    <col min="3" max="5" width="4.28125" style="0" customWidth="1"/>
    <col min="6" max="6" width="42.7109375" style="0" customWidth="1"/>
    <col min="7" max="8" width="8.421875" style="0" customWidth="1"/>
    <col min="9" max="9" width="8.00390625" style="0" customWidth="1"/>
    <col min="10" max="10" width="8.421875" style="0" customWidth="1"/>
  </cols>
  <sheetData>
    <row r="1" spans="1:10" ht="12.75" customHeight="1">
      <c r="A1" s="39"/>
      <c r="B1" s="40"/>
      <c r="C1" s="40"/>
      <c r="D1" s="40"/>
      <c r="E1" s="40"/>
      <c r="F1" s="40"/>
      <c r="G1" s="41"/>
      <c r="H1" s="42" t="s">
        <v>278</v>
      </c>
      <c r="I1" s="43"/>
      <c r="J1" s="44"/>
    </row>
    <row r="2" spans="1:10" ht="15.75" customHeight="1">
      <c r="A2" s="484" t="s">
        <v>279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0" ht="10.5" customHeight="1">
      <c r="A3" s="45"/>
      <c r="B3" s="46"/>
      <c r="C3" s="46"/>
      <c r="D3" s="46"/>
      <c r="E3" s="46"/>
      <c r="F3" s="46"/>
      <c r="G3" s="46"/>
      <c r="H3" s="46"/>
      <c r="I3" s="46"/>
      <c r="J3" s="47"/>
    </row>
    <row r="4" spans="1:10" ht="15.75">
      <c r="A4" s="485" t="s">
        <v>66</v>
      </c>
      <c r="B4" s="485"/>
      <c r="C4" s="485"/>
      <c r="D4" s="485"/>
      <c r="E4" s="485"/>
      <c r="F4" s="485"/>
      <c r="G4" s="485"/>
      <c r="H4" s="485"/>
      <c r="I4" s="485"/>
      <c r="J4" s="485"/>
    </row>
    <row r="5" spans="1:10" ht="20.25" customHeight="1">
      <c r="A5" s="486" t="s">
        <v>67</v>
      </c>
      <c r="B5" s="486"/>
      <c r="C5" s="486"/>
      <c r="D5" s="486"/>
      <c r="E5" s="486"/>
      <c r="F5" s="486"/>
      <c r="G5" s="486"/>
      <c r="H5" s="486"/>
      <c r="I5" s="486"/>
      <c r="J5" s="486"/>
    </row>
    <row r="6" spans="1:10" ht="15.75" thickBot="1">
      <c r="A6" s="48"/>
      <c r="B6" s="49"/>
      <c r="C6" s="49"/>
      <c r="D6" s="49"/>
      <c r="E6" s="49"/>
      <c r="F6" s="49"/>
      <c r="G6" s="50"/>
      <c r="H6" s="50"/>
      <c r="I6" s="49"/>
      <c r="J6" s="51" t="s">
        <v>62</v>
      </c>
    </row>
    <row r="7" spans="1:10" ht="23.25" customHeight="1" thickBot="1">
      <c r="A7" s="53" t="s">
        <v>68</v>
      </c>
      <c r="B7" s="478" t="s">
        <v>63</v>
      </c>
      <c r="C7" s="479"/>
      <c r="D7" s="54" t="s">
        <v>0</v>
      </c>
      <c r="E7" s="55" t="s">
        <v>1</v>
      </c>
      <c r="F7" s="54" t="s">
        <v>69</v>
      </c>
      <c r="G7" s="56" t="s">
        <v>65</v>
      </c>
      <c r="H7" s="57" t="s">
        <v>266</v>
      </c>
      <c r="I7" s="58" t="s">
        <v>280</v>
      </c>
      <c r="J7" s="59" t="s">
        <v>325</v>
      </c>
    </row>
    <row r="8" spans="1:10" ht="15">
      <c r="A8" s="60" t="s">
        <v>70</v>
      </c>
      <c r="B8" s="488" t="s">
        <v>2</v>
      </c>
      <c r="C8" s="489"/>
      <c r="D8" s="61" t="s">
        <v>2</v>
      </c>
      <c r="E8" s="61" t="s">
        <v>2</v>
      </c>
      <c r="F8" s="62" t="s">
        <v>71</v>
      </c>
      <c r="G8" s="63">
        <f>G39+G40+G41+G158+G169+G10+G26+G170</f>
        <v>11750</v>
      </c>
      <c r="H8" s="63">
        <f>H9+H10+H26+H39+H40+H158+H169+H170+H41</f>
        <v>24921.75</v>
      </c>
      <c r="I8" s="64">
        <f>I10+I26+I39+I40+I41+I158+I169+I170</f>
        <v>180</v>
      </c>
      <c r="J8" s="65">
        <f>(J10+J26+J39+J40+J41+J158+J169+J170+J9)+I8</f>
        <v>25101.75</v>
      </c>
    </row>
    <row r="9" spans="1:10" ht="15.75" thickBot="1">
      <c r="A9" s="66"/>
      <c r="B9" s="67">
        <v>34012</v>
      </c>
      <c r="C9" s="68" t="s">
        <v>73</v>
      </c>
      <c r="D9" s="69">
        <v>6402</v>
      </c>
      <c r="E9" s="69">
        <v>5364</v>
      </c>
      <c r="F9" s="70" t="s">
        <v>214</v>
      </c>
      <c r="G9" s="71">
        <v>0</v>
      </c>
      <c r="H9" s="72">
        <v>4</v>
      </c>
      <c r="I9" s="73"/>
      <c r="J9" s="74">
        <f>H9</f>
        <v>4</v>
      </c>
    </row>
    <row r="10" spans="1:10" ht="23.25" customHeight="1" thickBot="1">
      <c r="A10" s="75" t="s">
        <v>70</v>
      </c>
      <c r="B10" s="138"/>
      <c r="C10" s="465"/>
      <c r="D10" s="243" t="s">
        <v>2</v>
      </c>
      <c r="E10" s="152" t="s">
        <v>2</v>
      </c>
      <c r="F10" s="76" t="s">
        <v>216</v>
      </c>
      <c r="G10" s="77"/>
      <c r="H10" s="77">
        <f>H14+H16+H18+H20+H22+H12+H2+H24</f>
        <v>1750</v>
      </c>
      <c r="I10" s="77">
        <f>I12+I24</f>
        <v>0</v>
      </c>
      <c r="J10" s="78">
        <f>J12+J14+J16+J18+J20+J22+J24</f>
        <v>1750</v>
      </c>
    </row>
    <row r="11" spans="1:10" ht="12.75" customHeight="1" thickBot="1">
      <c r="A11" s="79"/>
      <c r="B11" s="80"/>
      <c r="C11" s="80"/>
      <c r="D11" s="80" t="s">
        <v>64</v>
      </c>
      <c r="E11" s="81">
        <v>5321</v>
      </c>
      <c r="F11" s="82" t="s">
        <v>75</v>
      </c>
      <c r="G11" s="83">
        <v>0</v>
      </c>
      <c r="H11" s="84">
        <f>H10</f>
        <v>1750</v>
      </c>
      <c r="I11" s="85"/>
      <c r="J11" s="86">
        <f>J10</f>
        <v>1750</v>
      </c>
    </row>
    <row r="12" spans="1:10" ht="12.75" customHeight="1">
      <c r="A12" s="87" t="s">
        <v>70</v>
      </c>
      <c r="B12" s="88" t="s">
        <v>213</v>
      </c>
      <c r="C12" s="88" t="s">
        <v>73</v>
      </c>
      <c r="D12" s="89" t="s">
        <v>2</v>
      </c>
      <c r="E12" s="90" t="s">
        <v>2</v>
      </c>
      <c r="F12" s="91" t="s">
        <v>221</v>
      </c>
      <c r="G12" s="92">
        <v>0</v>
      </c>
      <c r="H12" s="92">
        <v>100</v>
      </c>
      <c r="I12" s="93"/>
      <c r="J12" s="94">
        <f>H12+I12</f>
        <v>100</v>
      </c>
    </row>
    <row r="13" spans="1:10" ht="12.75" customHeight="1" thickBot="1">
      <c r="A13" s="95"/>
      <c r="B13" s="96"/>
      <c r="C13" s="96"/>
      <c r="D13" s="96" t="s">
        <v>64</v>
      </c>
      <c r="E13" s="97">
        <v>5321</v>
      </c>
      <c r="F13" s="98" t="s">
        <v>75</v>
      </c>
      <c r="G13" s="99">
        <v>0</v>
      </c>
      <c r="H13" s="100">
        <f>H12</f>
        <v>100</v>
      </c>
      <c r="I13" s="101"/>
      <c r="J13" s="102">
        <f>J12</f>
        <v>100</v>
      </c>
    </row>
    <row r="14" spans="1:10" ht="12.75" customHeight="1">
      <c r="A14" s="87" t="s">
        <v>70</v>
      </c>
      <c r="B14" s="103" t="s">
        <v>217</v>
      </c>
      <c r="C14" s="103" t="s">
        <v>78</v>
      </c>
      <c r="D14" s="88" t="s">
        <v>2</v>
      </c>
      <c r="E14" s="90" t="s">
        <v>2</v>
      </c>
      <c r="F14" s="91" t="s">
        <v>218</v>
      </c>
      <c r="G14" s="92">
        <v>0</v>
      </c>
      <c r="H14" s="104">
        <v>50</v>
      </c>
      <c r="I14" s="105"/>
      <c r="J14" s="106">
        <v>50</v>
      </c>
    </row>
    <row r="15" spans="1:10" ht="12.75" customHeight="1" thickBot="1">
      <c r="A15" s="95"/>
      <c r="B15" s="107"/>
      <c r="C15" s="107"/>
      <c r="D15" s="108" t="s">
        <v>100</v>
      </c>
      <c r="E15" s="109">
        <v>5321</v>
      </c>
      <c r="F15" s="110" t="s">
        <v>162</v>
      </c>
      <c r="G15" s="111">
        <v>0</v>
      </c>
      <c r="H15" s="112">
        <v>50</v>
      </c>
      <c r="I15" s="113"/>
      <c r="J15" s="114">
        <f>J14</f>
        <v>50</v>
      </c>
    </row>
    <row r="16" spans="1:10" ht="12.75" customHeight="1">
      <c r="A16" s="87" t="s">
        <v>70</v>
      </c>
      <c r="B16" s="103" t="s">
        <v>220</v>
      </c>
      <c r="C16" s="103" t="s">
        <v>73</v>
      </c>
      <c r="D16" s="88" t="s">
        <v>2</v>
      </c>
      <c r="E16" s="90" t="s">
        <v>2</v>
      </c>
      <c r="F16" s="91" t="s">
        <v>219</v>
      </c>
      <c r="G16" s="92">
        <v>0</v>
      </c>
      <c r="H16" s="104">
        <v>100</v>
      </c>
      <c r="I16" s="105"/>
      <c r="J16" s="106">
        <v>100</v>
      </c>
    </row>
    <row r="17" spans="1:10" ht="12.75" customHeight="1" thickBot="1">
      <c r="A17" s="95"/>
      <c r="B17" s="115"/>
      <c r="C17" s="115"/>
      <c r="D17" s="115" t="s">
        <v>100</v>
      </c>
      <c r="E17" s="116">
        <v>5222</v>
      </c>
      <c r="F17" s="117" t="s">
        <v>93</v>
      </c>
      <c r="G17" s="118">
        <v>0</v>
      </c>
      <c r="H17" s="119">
        <v>100</v>
      </c>
      <c r="I17" s="120"/>
      <c r="J17" s="121">
        <f>J16</f>
        <v>100</v>
      </c>
    </row>
    <row r="18" spans="1:24" s="38" customFormat="1" ht="12.75" customHeight="1">
      <c r="A18" s="122" t="s">
        <v>70</v>
      </c>
      <c r="B18" s="123" t="s">
        <v>225</v>
      </c>
      <c r="C18" s="123" t="s">
        <v>73</v>
      </c>
      <c r="D18" s="124" t="s">
        <v>2</v>
      </c>
      <c r="E18" s="125" t="s">
        <v>2</v>
      </c>
      <c r="F18" s="52" t="s">
        <v>223</v>
      </c>
      <c r="G18" s="126">
        <v>0</v>
      </c>
      <c r="H18" s="127">
        <v>200</v>
      </c>
      <c r="I18" s="128"/>
      <c r="J18" s="129">
        <v>200</v>
      </c>
      <c r="M18"/>
      <c r="N18"/>
      <c r="O18"/>
      <c r="P18"/>
      <c r="Q18"/>
      <c r="R18"/>
      <c r="S18"/>
      <c r="T18"/>
      <c r="U18"/>
      <c r="V18"/>
      <c r="W18"/>
      <c r="X18"/>
    </row>
    <row r="19" spans="1:10" ht="12.75" customHeight="1" thickBot="1">
      <c r="A19" s="95"/>
      <c r="B19" s="115"/>
      <c r="C19" s="115"/>
      <c r="D19" s="115" t="s">
        <v>100</v>
      </c>
      <c r="E19" s="116">
        <v>5222</v>
      </c>
      <c r="F19" s="117" t="s">
        <v>93</v>
      </c>
      <c r="G19" s="118">
        <v>0</v>
      </c>
      <c r="H19" s="119">
        <v>200</v>
      </c>
      <c r="I19" s="120"/>
      <c r="J19" s="121">
        <v>200</v>
      </c>
    </row>
    <row r="20" spans="1:24" s="38" customFormat="1" ht="12.75" customHeight="1">
      <c r="A20" s="122" t="s">
        <v>70</v>
      </c>
      <c r="B20" s="123" t="s">
        <v>224</v>
      </c>
      <c r="C20" s="123" t="s">
        <v>73</v>
      </c>
      <c r="D20" s="124" t="s">
        <v>2</v>
      </c>
      <c r="E20" s="125" t="s">
        <v>2</v>
      </c>
      <c r="F20" s="52" t="s">
        <v>227</v>
      </c>
      <c r="G20" s="126">
        <v>0</v>
      </c>
      <c r="H20" s="127">
        <v>150</v>
      </c>
      <c r="I20" s="128"/>
      <c r="J20" s="129">
        <v>150</v>
      </c>
      <c r="M20"/>
      <c r="N20"/>
      <c r="O20"/>
      <c r="P20"/>
      <c r="Q20"/>
      <c r="R20"/>
      <c r="S20"/>
      <c r="T20"/>
      <c r="U20"/>
      <c r="V20"/>
      <c r="W20"/>
      <c r="X20"/>
    </row>
    <row r="21" spans="1:24" s="38" customFormat="1" ht="12.75" customHeight="1" thickBot="1">
      <c r="A21" s="130"/>
      <c r="B21" s="131"/>
      <c r="C21" s="131"/>
      <c r="D21" s="131" t="s">
        <v>100</v>
      </c>
      <c r="E21" s="132">
        <v>5212</v>
      </c>
      <c r="F21" s="133" t="s">
        <v>204</v>
      </c>
      <c r="G21" s="134">
        <v>0</v>
      </c>
      <c r="H21" s="135">
        <v>150</v>
      </c>
      <c r="I21" s="136"/>
      <c r="J21" s="137">
        <v>150</v>
      </c>
      <c r="M21"/>
      <c r="N21"/>
      <c r="O21"/>
      <c r="P21"/>
      <c r="Q21"/>
      <c r="R21"/>
      <c r="S21"/>
      <c r="T21"/>
      <c r="U21"/>
      <c r="V21"/>
      <c r="W21"/>
      <c r="X21"/>
    </row>
    <row r="22" spans="1:24" s="38" customFormat="1" ht="12.75" customHeight="1">
      <c r="A22" s="122" t="s">
        <v>70</v>
      </c>
      <c r="B22" s="123" t="s">
        <v>226</v>
      </c>
      <c r="C22" s="123" t="s">
        <v>73</v>
      </c>
      <c r="D22" s="124" t="s">
        <v>2</v>
      </c>
      <c r="E22" s="125" t="s">
        <v>2</v>
      </c>
      <c r="F22" s="52" t="s">
        <v>228</v>
      </c>
      <c r="G22" s="126">
        <v>0</v>
      </c>
      <c r="H22" s="127">
        <v>150</v>
      </c>
      <c r="I22" s="128"/>
      <c r="J22" s="129">
        <v>150</v>
      </c>
      <c r="M22"/>
      <c r="N22"/>
      <c r="O22"/>
      <c r="P22"/>
      <c r="Q22"/>
      <c r="R22"/>
      <c r="S22"/>
      <c r="T22"/>
      <c r="U22"/>
      <c r="V22"/>
      <c r="W22"/>
      <c r="X22"/>
    </row>
    <row r="23" spans="1:24" s="38" customFormat="1" ht="12.75" customHeight="1" thickBot="1">
      <c r="A23" s="95"/>
      <c r="B23" s="115"/>
      <c r="C23" s="115"/>
      <c r="D23" s="115" t="s">
        <v>100</v>
      </c>
      <c r="E23" s="116">
        <v>5213</v>
      </c>
      <c r="F23" s="117" t="s">
        <v>159</v>
      </c>
      <c r="G23" s="118">
        <v>0</v>
      </c>
      <c r="H23" s="119">
        <v>150</v>
      </c>
      <c r="I23" s="120"/>
      <c r="J23" s="121">
        <v>150</v>
      </c>
      <c r="M23"/>
      <c r="N23"/>
      <c r="O23"/>
      <c r="P23"/>
      <c r="Q23"/>
      <c r="R23"/>
      <c r="S23"/>
      <c r="T23"/>
      <c r="U23"/>
      <c r="V23"/>
      <c r="W23"/>
      <c r="X23"/>
    </row>
    <row r="24" spans="1:24" s="38" customFormat="1" ht="12.75" customHeight="1">
      <c r="A24" s="122" t="s">
        <v>70</v>
      </c>
      <c r="B24" s="123" t="s">
        <v>270</v>
      </c>
      <c r="C24" s="123" t="s">
        <v>268</v>
      </c>
      <c r="D24" s="124" t="s">
        <v>2</v>
      </c>
      <c r="E24" s="125" t="s">
        <v>2</v>
      </c>
      <c r="F24" s="52" t="s">
        <v>269</v>
      </c>
      <c r="G24" s="126">
        <v>0</v>
      </c>
      <c r="H24" s="127">
        <v>1000</v>
      </c>
      <c r="I24" s="128"/>
      <c r="J24" s="129">
        <f>H24+I24</f>
        <v>1000</v>
      </c>
      <c r="M24"/>
      <c r="N24"/>
      <c r="O24"/>
      <c r="P24"/>
      <c r="Q24"/>
      <c r="R24"/>
      <c r="S24"/>
      <c r="T24"/>
      <c r="U24"/>
      <c r="V24"/>
      <c r="W24"/>
      <c r="X24"/>
    </row>
    <row r="25" spans="1:10" ht="12.75" customHeight="1" thickBot="1">
      <c r="A25" s="95"/>
      <c r="B25" s="115"/>
      <c r="C25" s="115"/>
      <c r="D25" s="115" t="s">
        <v>77</v>
      </c>
      <c r="E25" s="116">
        <v>5321</v>
      </c>
      <c r="F25" s="117" t="s">
        <v>75</v>
      </c>
      <c r="G25" s="118">
        <v>0</v>
      </c>
      <c r="H25" s="119">
        <f>H24</f>
        <v>1000</v>
      </c>
      <c r="I25" s="120"/>
      <c r="J25" s="121">
        <f>J24</f>
        <v>1000</v>
      </c>
    </row>
    <row r="26" spans="1:10" ht="15" customHeight="1" thickBot="1">
      <c r="A26" s="75" t="s">
        <v>70</v>
      </c>
      <c r="B26" s="138"/>
      <c r="C26" s="139"/>
      <c r="D26" s="140" t="s">
        <v>2</v>
      </c>
      <c r="E26" s="141" t="s">
        <v>2</v>
      </c>
      <c r="F26" s="142" t="s">
        <v>215</v>
      </c>
      <c r="G26" s="143"/>
      <c r="H26" s="143">
        <f>H27+H29+H31+H33+H35</f>
        <v>950</v>
      </c>
      <c r="I26" s="77">
        <f>SUM(I27:I38)/2</f>
        <v>180</v>
      </c>
      <c r="J26" s="144">
        <f>J27+J29+J31+J33+J35</f>
        <v>950</v>
      </c>
    </row>
    <row r="27" spans="1:10" ht="15" customHeight="1">
      <c r="A27" s="122" t="s">
        <v>70</v>
      </c>
      <c r="B27" s="123" t="s">
        <v>248</v>
      </c>
      <c r="C27" s="123" t="s">
        <v>73</v>
      </c>
      <c r="D27" s="124" t="s">
        <v>2</v>
      </c>
      <c r="E27" s="125" t="s">
        <v>2</v>
      </c>
      <c r="F27" s="52" t="s">
        <v>215</v>
      </c>
      <c r="G27" s="126">
        <v>0</v>
      </c>
      <c r="H27" s="127">
        <v>200</v>
      </c>
      <c r="I27" s="128"/>
      <c r="J27" s="129">
        <f>H27+I27</f>
        <v>200</v>
      </c>
    </row>
    <row r="28" spans="1:10" ht="15" customHeight="1" thickBot="1">
      <c r="A28" s="130"/>
      <c r="B28" s="131"/>
      <c r="C28" s="131"/>
      <c r="D28" s="131" t="s">
        <v>64</v>
      </c>
      <c r="E28" s="132">
        <v>5222</v>
      </c>
      <c r="F28" s="133" t="s">
        <v>93</v>
      </c>
      <c r="G28" s="134">
        <v>0</v>
      </c>
      <c r="H28" s="135">
        <f>H27</f>
        <v>200</v>
      </c>
      <c r="I28" s="136"/>
      <c r="J28" s="137">
        <f>J27</f>
        <v>200</v>
      </c>
    </row>
    <row r="29" spans="1:10" ht="15" customHeight="1">
      <c r="A29" s="122" t="s">
        <v>70</v>
      </c>
      <c r="B29" s="123" t="s">
        <v>262</v>
      </c>
      <c r="C29" s="123" t="s">
        <v>73</v>
      </c>
      <c r="D29" s="124" t="s">
        <v>2</v>
      </c>
      <c r="E29" s="125" t="s">
        <v>2</v>
      </c>
      <c r="F29" s="52" t="s">
        <v>263</v>
      </c>
      <c r="G29" s="126">
        <v>0</v>
      </c>
      <c r="H29" s="127">
        <v>150</v>
      </c>
      <c r="I29" s="128"/>
      <c r="J29" s="129">
        <v>150</v>
      </c>
    </row>
    <row r="30" spans="1:10" ht="15" customHeight="1" thickBot="1">
      <c r="A30" s="130"/>
      <c r="B30" s="131"/>
      <c r="C30" s="131"/>
      <c r="D30" s="131" t="s">
        <v>64</v>
      </c>
      <c r="E30" s="132">
        <v>5222</v>
      </c>
      <c r="F30" s="133" t="s">
        <v>93</v>
      </c>
      <c r="G30" s="134">
        <v>0</v>
      </c>
      <c r="H30" s="135">
        <v>150</v>
      </c>
      <c r="I30" s="136"/>
      <c r="J30" s="137">
        <v>150</v>
      </c>
    </row>
    <row r="31" spans="1:10" ht="15" customHeight="1">
      <c r="A31" s="122" t="s">
        <v>70</v>
      </c>
      <c r="B31" s="123" t="s">
        <v>264</v>
      </c>
      <c r="C31" s="123" t="s">
        <v>73</v>
      </c>
      <c r="D31" s="124" t="s">
        <v>2</v>
      </c>
      <c r="E31" s="125" t="s">
        <v>2</v>
      </c>
      <c r="F31" s="52" t="s">
        <v>265</v>
      </c>
      <c r="G31" s="126">
        <v>0</v>
      </c>
      <c r="H31" s="127">
        <v>200</v>
      </c>
      <c r="I31" s="128"/>
      <c r="J31" s="129">
        <v>200</v>
      </c>
    </row>
    <row r="32" spans="1:10" ht="15" customHeight="1" thickBot="1">
      <c r="A32" s="130"/>
      <c r="B32" s="131"/>
      <c r="C32" s="131"/>
      <c r="D32" s="131" t="s">
        <v>100</v>
      </c>
      <c r="E32" s="132">
        <v>5222</v>
      </c>
      <c r="F32" s="133" t="s">
        <v>93</v>
      </c>
      <c r="G32" s="134">
        <v>0</v>
      </c>
      <c r="H32" s="135">
        <v>200</v>
      </c>
      <c r="I32" s="136"/>
      <c r="J32" s="137">
        <v>200</v>
      </c>
    </row>
    <row r="33" spans="1:10" ht="15" customHeight="1">
      <c r="A33" s="122" t="s">
        <v>70</v>
      </c>
      <c r="B33" s="123" t="s">
        <v>246</v>
      </c>
      <c r="C33" s="123" t="s">
        <v>73</v>
      </c>
      <c r="D33" s="124" t="s">
        <v>2</v>
      </c>
      <c r="E33" s="125" t="s">
        <v>2</v>
      </c>
      <c r="F33" s="52" t="s">
        <v>247</v>
      </c>
      <c r="G33" s="126">
        <v>0</v>
      </c>
      <c r="H33" s="127">
        <v>150</v>
      </c>
      <c r="I33" s="128"/>
      <c r="J33" s="129">
        <v>150</v>
      </c>
    </row>
    <row r="34" spans="1:10" ht="15" customHeight="1" thickBot="1">
      <c r="A34" s="130"/>
      <c r="B34" s="131"/>
      <c r="C34" s="131"/>
      <c r="D34" s="131" t="s">
        <v>100</v>
      </c>
      <c r="E34" s="132">
        <v>5213</v>
      </c>
      <c r="F34" s="133" t="s">
        <v>159</v>
      </c>
      <c r="G34" s="134">
        <v>0</v>
      </c>
      <c r="H34" s="135">
        <f>H33</f>
        <v>150</v>
      </c>
      <c r="I34" s="136"/>
      <c r="J34" s="137">
        <v>150</v>
      </c>
    </row>
    <row r="35" spans="1:10" ht="15" customHeight="1">
      <c r="A35" s="122" t="s">
        <v>70</v>
      </c>
      <c r="B35" s="123" t="s">
        <v>267</v>
      </c>
      <c r="C35" s="123" t="s">
        <v>73</v>
      </c>
      <c r="D35" s="124" t="s">
        <v>2</v>
      </c>
      <c r="E35" s="125" t="s">
        <v>2</v>
      </c>
      <c r="F35" s="52" t="s">
        <v>271</v>
      </c>
      <c r="G35" s="126">
        <v>0</v>
      </c>
      <c r="H35" s="127">
        <v>250</v>
      </c>
      <c r="I35" s="128"/>
      <c r="J35" s="129">
        <f>H35+I35</f>
        <v>250</v>
      </c>
    </row>
    <row r="36" spans="1:10" ht="15" customHeight="1" thickBot="1">
      <c r="A36" s="130"/>
      <c r="B36" s="131"/>
      <c r="C36" s="131"/>
      <c r="D36" s="131" t="s">
        <v>136</v>
      </c>
      <c r="E36" s="132">
        <v>5222</v>
      </c>
      <c r="F36" s="133" t="s">
        <v>93</v>
      </c>
      <c r="G36" s="134"/>
      <c r="H36" s="135">
        <v>250</v>
      </c>
      <c r="I36" s="136"/>
      <c r="J36" s="137">
        <f>J35</f>
        <v>250</v>
      </c>
    </row>
    <row r="37" spans="1:10" ht="15" customHeight="1">
      <c r="A37" s="466" t="s">
        <v>70</v>
      </c>
      <c r="B37" s="467" t="s">
        <v>323</v>
      </c>
      <c r="C37" s="467" t="s">
        <v>331</v>
      </c>
      <c r="D37" s="468" t="s">
        <v>2</v>
      </c>
      <c r="E37" s="469" t="s">
        <v>2</v>
      </c>
      <c r="F37" s="470" t="s">
        <v>324</v>
      </c>
      <c r="G37" s="471">
        <v>0</v>
      </c>
      <c r="H37" s="472">
        <v>0</v>
      </c>
      <c r="I37" s="473">
        <v>180</v>
      </c>
      <c r="J37" s="474">
        <f>H37+I37</f>
        <v>180</v>
      </c>
    </row>
    <row r="38" spans="1:10" ht="15" customHeight="1" thickBot="1">
      <c r="A38" s="130"/>
      <c r="B38" s="131"/>
      <c r="C38" s="131"/>
      <c r="D38" s="131" t="s">
        <v>64</v>
      </c>
      <c r="E38" s="132">
        <v>5321</v>
      </c>
      <c r="F38" s="133" t="s">
        <v>75</v>
      </c>
      <c r="G38" s="134"/>
      <c r="H38" s="135">
        <v>0</v>
      </c>
      <c r="I38" s="136">
        <f>I37</f>
        <v>180</v>
      </c>
      <c r="J38" s="137">
        <f>J37</f>
        <v>180</v>
      </c>
    </row>
    <row r="39" spans="1:10" ht="15" customHeight="1" thickBot="1">
      <c r="A39" s="75" t="s">
        <v>70</v>
      </c>
      <c r="B39" s="490"/>
      <c r="C39" s="483"/>
      <c r="D39" s="145" t="s">
        <v>2</v>
      </c>
      <c r="E39" s="146" t="s">
        <v>2</v>
      </c>
      <c r="F39" s="147" t="s">
        <v>72</v>
      </c>
      <c r="G39" s="148">
        <v>3900</v>
      </c>
      <c r="H39" s="77">
        <v>4111</v>
      </c>
      <c r="I39" s="143">
        <v>0</v>
      </c>
      <c r="J39" s="149">
        <v>4111</v>
      </c>
    </row>
    <row r="40" spans="1:10" ht="15" customHeight="1" thickBot="1">
      <c r="A40" s="75" t="s">
        <v>70</v>
      </c>
      <c r="B40" s="150"/>
      <c r="C40" s="151"/>
      <c r="D40" s="145" t="s">
        <v>2</v>
      </c>
      <c r="E40" s="152" t="s">
        <v>2</v>
      </c>
      <c r="F40" s="147" t="s">
        <v>76</v>
      </c>
      <c r="G40" s="77">
        <v>1900</v>
      </c>
      <c r="H40" s="77">
        <v>1900</v>
      </c>
      <c r="I40" s="143">
        <v>0</v>
      </c>
      <c r="J40" s="78">
        <v>1900</v>
      </c>
    </row>
    <row r="41" spans="1:10" ht="15" customHeight="1" thickBot="1">
      <c r="A41" s="153" t="s">
        <v>70</v>
      </c>
      <c r="B41" s="154"/>
      <c r="C41" s="151"/>
      <c r="D41" s="155" t="s">
        <v>2</v>
      </c>
      <c r="E41" s="156" t="s">
        <v>2</v>
      </c>
      <c r="F41" s="157" t="s">
        <v>79</v>
      </c>
      <c r="G41" s="158">
        <v>5850</v>
      </c>
      <c r="H41" s="158">
        <f>SUM(H42:H157)/2</f>
        <v>8767.75</v>
      </c>
      <c r="I41" s="143">
        <v>0</v>
      </c>
      <c r="J41" s="159">
        <f>SUM(J42:J157)/2</f>
        <v>8767.75</v>
      </c>
    </row>
    <row r="42" spans="1:10" ht="12.75" customHeight="1" hidden="1">
      <c r="A42" s="160" t="s">
        <v>70</v>
      </c>
      <c r="B42" s="88" t="s">
        <v>80</v>
      </c>
      <c r="C42" s="88" t="s">
        <v>73</v>
      </c>
      <c r="D42" s="88" t="s">
        <v>2</v>
      </c>
      <c r="E42" s="90" t="s">
        <v>2</v>
      </c>
      <c r="F42" s="161" t="s">
        <v>81</v>
      </c>
      <c r="G42" s="92">
        <v>400</v>
      </c>
      <c r="H42" s="92">
        <v>400</v>
      </c>
      <c r="I42" s="162"/>
      <c r="J42" s="94">
        <v>400</v>
      </c>
    </row>
    <row r="43" spans="1:10" ht="12.75" customHeight="1" hidden="1" thickBot="1">
      <c r="A43" s="163"/>
      <c r="B43" s="115"/>
      <c r="C43" s="115"/>
      <c r="D43" s="115" t="s">
        <v>82</v>
      </c>
      <c r="E43" s="116">
        <v>5229</v>
      </c>
      <c r="F43" s="117" t="s">
        <v>83</v>
      </c>
      <c r="G43" s="118">
        <v>400</v>
      </c>
      <c r="H43" s="118">
        <v>400</v>
      </c>
      <c r="I43" s="164"/>
      <c r="J43" s="165">
        <v>400</v>
      </c>
    </row>
    <row r="44" spans="1:10" ht="12.75" customHeight="1" hidden="1">
      <c r="A44" s="160" t="s">
        <v>70</v>
      </c>
      <c r="B44" s="88" t="s">
        <v>84</v>
      </c>
      <c r="C44" s="88" t="s">
        <v>73</v>
      </c>
      <c r="D44" s="88" t="s">
        <v>2</v>
      </c>
      <c r="E44" s="90" t="s">
        <v>2</v>
      </c>
      <c r="F44" s="166" t="s">
        <v>272</v>
      </c>
      <c r="G44" s="126">
        <v>400</v>
      </c>
      <c r="H44" s="167">
        <v>400</v>
      </c>
      <c r="I44" s="168"/>
      <c r="J44" s="169">
        <f>G44+I44</f>
        <v>400</v>
      </c>
    </row>
    <row r="45" spans="1:10" ht="12.75" customHeight="1" hidden="1" thickBot="1">
      <c r="A45" s="163"/>
      <c r="B45" s="115"/>
      <c r="C45" s="115"/>
      <c r="D45" s="115" t="s">
        <v>82</v>
      </c>
      <c r="E45" s="116">
        <v>5229</v>
      </c>
      <c r="F45" s="117" t="s">
        <v>83</v>
      </c>
      <c r="G45" s="134">
        <v>400</v>
      </c>
      <c r="H45" s="170">
        <f>H44</f>
        <v>400</v>
      </c>
      <c r="I45" s="171"/>
      <c r="J45" s="172">
        <f>J44</f>
        <v>400</v>
      </c>
    </row>
    <row r="46" spans="1:10" ht="12.75" customHeight="1" hidden="1">
      <c r="A46" s="160" t="s">
        <v>70</v>
      </c>
      <c r="B46" s="88" t="s">
        <v>85</v>
      </c>
      <c r="C46" s="88" t="s">
        <v>73</v>
      </c>
      <c r="D46" s="88" t="s">
        <v>2</v>
      </c>
      <c r="E46" s="90" t="s">
        <v>2</v>
      </c>
      <c r="F46" s="166" t="s">
        <v>86</v>
      </c>
      <c r="G46" s="92">
        <v>400</v>
      </c>
      <c r="H46" s="92">
        <v>400</v>
      </c>
      <c r="I46" s="173"/>
      <c r="J46" s="94">
        <v>400</v>
      </c>
    </row>
    <row r="47" spans="1:10" ht="12.75" customHeight="1" hidden="1" thickBot="1">
      <c r="A47" s="163"/>
      <c r="B47" s="115"/>
      <c r="C47" s="115"/>
      <c r="D47" s="115" t="s">
        <v>82</v>
      </c>
      <c r="E47" s="116">
        <v>5229</v>
      </c>
      <c r="F47" s="117" t="s">
        <v>83</v>
      </c>
      <c r="G47" s="118">
        <v>400</v>
      </c>
      <c r="H47" s="118">
        <v>400</v>
      </c>
      <c r="I47" s="174"/>
      <c r="J47" s="165">
        <v>400</v>
      </c>
    </row>
    <row r="48" spans="1:10" ht="12.75" customHeight="1" hidden="1">
      <c r="A48" s="160" t="s">
        <v>70</v>
      </c>
      <c r="B48" s="88" t="s">
        <v>87</v>
      </c>
      <c r="C48" s="88" t="s">
        <v>73</v>
      </c>
      <c r="D48" s="88" t="s">
        <v>2</v>
      </c>
      <c r="E48" s="90" t="s">
        <v>2</v>
      </c>
      <c r="F48" s="166" t="s">
        <v>202</v>
      </c>
      <c r="G48" s="92">
        <f>G49</f>
        <v>400</v>
      </c>
      <c r="H48" s="92">
        <f>H49</f>
        <v>400</v>
      </c>
      <c r="I48" s="173"/>
      <c r="J48" s="94">
        <f>J49</f>
        <v>400</v>
      </c>
    </row>
    <row r="49" spans="1:10" ht="12.75" customHeight="1" hidden="1" thickBot="1">
      <c r="A49" s="163"/>
      <c r="B49" s="487" t="s">
        <v>88</v>
      </c>
      <c r="C49" s="487"/>
      <c r="D49" s="115" t="s">
        <v>82</v>
      </c>
      <c r="E49" s="116">
        <v>5329</v>
      </c>
      <c r="F49" s="117" t="s">
        <v>89</v>
      </c>
      <c r="G49" s="118">
        <v>400</v>
      </c>
      <c r="H49" s="118">
        <v>400</v>
      </c>
      <c r="I49" s="174"/>
      <c r="J49" s="165">
        <v>400</v>
      </c>
    </row>
    <row r="50" spans="1:10" ht="12.75" customHeight="1" hidden="1">
      <c r="A50" s="160" t="s">
        <v>70</v>
      </c>
      <c r="B50" s="88" t="s">
        <v>90</v>
      </c>
      <c r="C50" s="88" t="s">
        <v>73</v>
      </c>
      <c r="D50" s="88" t="s">
        <v>2</v>
      </c>
      <c r="E50" s="90" t="s">
        <v>2</v>
      </c>
      <c r="F50" s="166" t="s">
        <v>273</v>
      </c>
      <c r="G50" s="92">
        <v>50</v>
      </c>
      <c r="H50" s="92">
        <v>50</v>
      </c>
      <c r="I50" s="173"/>
      <c r="J50" s="94">
        <v>50</v>
      </c>
    </row>
    <row r="51" spans="1:10" ht="12.75" customHeight="1" hidden="1" thickBot="1">
      <c r="A51" s="163"/>
      <c r="B51" s="115"/>
      <c r="C51" s="115"/>
      <c r="D51" s="115" t="s">
        <v>82</v>
      </c>
      <c r="E51" s="116">
        <v>5229</v>
      </c>
      <c r="F51" s="117" t="s">
        <v>83</v>
      </c>
      <c r="G51" s="118">
        <v>50</v>
      </c>
      <c r="H51" s="118">
        <v>50</v>
      </c>
      <c r="I51" s="174"/>
      <c r="J51" s="165">
        <v>50</v>
      </c>
    </row>
    <row r="52" spans="1:10" ht="12.75" customHeight="1" hidden="1">
      <c r="A52" s="160" t="s">
        <v>70</v>
      </c>
      <c r="B52" s="88" t="s">
        <v>91</v>
      </c>
      <c r="C52" s="88" t="s">
        <v>73</v>
      </c>
      <c r="D52" s="88" t="s">
        <v>2</v>
      </c>
      <c r="E52" s="90" t="s">
        <v>2</v>
      </c>
      <c r="F52" s="166" t="s">
        <v>92</v>
      </c>
      <c r="G52" s="92">
        <v>350</v>
      </c>
      <c r="H52" s="175">
        <v>525</v>
      </c>
      <c r="I52" s="162"/>
      <c r="J52" s="176">
        <f>H52</f>
        <v>525</v>
      </c>
    </row>
    <row r="53" spans="1:10" ht="12.75" customHeight="1" hidden="1" thickBot="1">
      <c r="A53" s="163"/>
      <c r="B53" s="115"/>
      <c r="C53" s="115"/>
      <c r="D53" s="115" t="s">
        <v>82</v>
      </c>
      <c r="E53" s="116">
        <v>5222</v>
      </c>
      <c r="F53" s="117" t="s">
        <v>93</v>
      </c>
      <c r="G53" s="118">
        <v>350</v>
      </c>
      <c r="H53" s="177">
        <f>H52</f>
        <v>525</v>
      </c>
      <c r="I53" s="164"/>
      <c r="J53" s="178">
        <f>J52</f>
        <v>525</v>
      </c>
    </row>
    <row r="54" spans="1:10" ht="12.75" customHeight="1" hidden="1">
      <c r="A54" s="160" t="s">
        <v>70</v>
      </c>
      <c r="B54" s="124" t="s">
        <v>94</v>
      </c>
      <c r="C54" s="124" t="s">
        <v>73</v>
      </c>
      <c r="D54" s="124" t="s">
        <v>2</v>
      </c>
      <c r="E54" s="125" t="s">
        <v>2</v>
      </c>
      <c r="F54" s="179" t="s">
        <v>209</v>
      </c>
      <c r="G54" s="126">
        <f>G55</f>
        <v>100</v>
      </c>
      <c r="H54" s="126">
        <f>H55</f>
        <v>100</v>
      </c>
      <c r="I54" s="180"/>
      <c r="J54" s="181">
        <f>J55</f>
        <v>100</v>
      </c>
    </row>
    <row r="55" spans="1:10" ht="12.75" customHeight="1" hidden="1" thickBot="1">
      <c r="A55" s="163"/>
      <c r="B55" s="131"/>
      <c r="C55" s="131"/>
      <c r="D55" s="131" t="s">
        <v>82</v>
      </c>
      <c r="E55" s="132">
        <v>5213</v>
      </c>
      <c r="F55" s="133" t="s">
        <v>95</v>
      </c>
      <c r="G55" s="134">
        <v>100</v>
      </c>
      <c r="H55" s="134">
        <v>100</v>
      </c>
      <c r="I55" s="182"/>
      <c r="J55" s="183">
        <v>100</v>
      </c>
    </row>
    <row r="56" spans="1:10" ht="21.75" customHeight="1" hidden="1">
      <c r="A56" s="184" t="s">
        <v>70</v>
      </c>
      <c r="B56" s="124" t="s">
        <v>96</v>
      </c>
      <c r="C56" s="124" t="s">
        <v>73</v>
      </c>
      <c r="D56" s="124" t="s">
        <v>2</v>
      </c>
      <c r="E56" s="125" t="s">
        <v>2</v>
      </c>
      <c r="F56" s="179" t="s">
        <v>97</v>
      </c>
      <c r="G56" s="126">
        <f>G57</f>
        <v>500</v>
      </c>
      <c r="H56" s="126">
        <v>0</v>
      </c>
      <c r="I56" s="168"/>
      <c r="J56" s="181">
        <v>0</v>
      </c>
    </row>
    <row r="57" spans="1:10" ht="12.75" customHeight="1" hidden="1" thickBot="1">
      <c r="A57" s="185"/>
      <c r="B57" s="131"/>
      <c r="C57" s="131"/>
      <c r="D57" s="131" t="s">
        <v>64</v>
      </c>
      <c r="E57" s="132">
        <v>5901</v>
      </c>
      <c r="F57" s="133" t="s">
        <v>98</v>
      </c>
      <c r="G57" s="134">
        <v>500</v>
      </c>
      <c r="H57" s="134">
        <v>0</v>
      </c>
      <c r="I57" s="171"/>
      <c r="J57" s="183">
        <f>J56</f>
        <v>0</v>
      </c>
    </row>
    <row r="58" spans="1:10" ht="18.75" customHeight="1" hidden="1">
      <c r="A58" s="160" t="s">
        <v>70</v>
      </c>
      <c r="B58" s="124" t="s">
        <v>99</v>
      </c>
      <c r="C58" s="124" t="s">
        <v>73</v>
      </c>
      <c r="D58" s="124" t="s">
        <v>2</v>
      </c>
      <c r="E58" s="125" t="s">
        <v>2</v>
      </c>
      <c r="F58" s="179" t="s">
        <v>274</v>
      </c>
      <c r="G58" s="126">
        <v>600</v>
      </c>
      <c r="H58" s="126">
        <v>600</v>
      </c>
      <c r="I58" s="180"/>
      <c r="J58" s="181">
        <v>600</v>
      </c>
    </row>
    <row r="59" spans="1:10" ht="12.75" customHeight="1" hidden="1" thickBot="1">
      <c r="A59" s="163"/>
      <c r="B59" s="131"/>
      <c r="C59" s="131"/>
      <c r="D59" s="131" t="s">
        <v>100</v>
      </c>
      <c r="E59" s="132">
        <v>5222</v>
      </c>
      <c r="F59" s="133" t="s">
        <v>93</v>
      </c>
      <c r="G59" s="134">
        <v>600</v>
      </c>
      <c r="H59" s="134">
        <v>600</v>
      </c>
      <c r="I59" s="182"/>
      <c r="J59" s="183">
        <v>600</v>
      </c>
    </row>
    <row r="60" spans="1:10" ht="12.75" customHeight="1" hidden="1">
      <c r="A60" s="160" t="s">
        <v>70</v>
      </c>
      <c r="B60" s="124" t="s">
        <v>101</v>
      </c>
      <c r="C60" s="124" t="s">
        <v>73</v>
      </c>
      <c r="D60" s="124" t="s">
        <v>2</v>
      </c>
      <c r="E60" s="125" t="s">
        <v>2</v>
      </c>
      <c r="F60" s="179" t="s">
        <v>102</v>
      </c>
      <c r="G60" s="126">
        <v>100</v>
      </c>
      <c r="H60" s="126">
        <v>100</v>
      </c>
      <c r="I60" s="180"/>
      <c r="J60" s="181">
        <v>100</v>
      </c>
    </row>
    <row r="61" spans="1:10" ht="12.75" customHeight="1" hidden="1" thickBot="1">
      <c r="A61" s="163"/>
      <c r="B61" s="131"/>
      <c r="C61" s="131"/>
      <c r="D61" s="131" t="s">
        <v>100</v>
      </c>
      <c r="E61" s="132">
        <v>5222</v>
      </c>
      <c r="F61" s="133" t="s">
        <v>93</v>
      </c>
      <c r="G61" s="134">
        <v>100</v>
      </c>
      <c r="H61" s="134">
        <v>100</v>
      </c>
      <c r="I61" s="182"/>
      <c r="J61" s="183">
        <v>100</v>
      </c>
    </row>
    <row r="62" spans="1:10" ht="12.75" customHeight="1" hidden="1">
      <c r="A62" s="160" t="s">
        <v>70</v>
      </c>
      <c r="B62" s="124" t="s">
        <v>103</v>
      </c>
      <c r="C62" s="124" t="s">
        <v>73</v>
      </c>
      <c r="D62" s="124" t="s">
        <v>2</v>
      </c>
      <c r="E62" s="125" t="s">
        <v>2</v>
      </c>
      <c r="F62" s="179" t="s">
        <v>104</v>
      </c>
      <c r="G62" s="126">
        <v>50</v>
      </c>
      <c r="H62" s="126">
        <v>50</v>
      </c>
      <c r="I62" s="180"/>
      <c r="J62" s="181">
        <v>50</v>
      </c>
    </row>
    <row r="63" spans="1:10" ht="12.75" customHeight="1" hidden="1" thickBot="1">
      <c r="A63" s="163"/>
      <c r="B63" s="131"/>
      <c r="C63" s="131"/>
      <c r="D63" s="131" t="s">
        <v>100</v>
      </c>
      <c r="E63" s="132">
        <v>5222</v>
      </c>
      <c r="F63" s="133" t="s">
        <v>93</v>
      </c>
      <c r="G63" s="134">
        <v>50</v>
      </c>
      <c r="H63" s="134">
        <v>50</v>
      </c>
      <c r="I63" s="182"/>
      <c r="J63" s="183">
        <v>50</v>
      </c>
    </row>
    <row r="64" spans="1:10" ht="21" customHeight="1" hidden="1">
      <c r="A64" s="160" t="s">
        <v>70</v>
      </c>
      <c r="B64" s="124" t="s">
        <v>105</v>
      </c>
      <c r="C64" s="124" t="s">
        <v>73</v>
      </c>
      <c r="D64" s="124" t="s">
        <v>2</v>
      </c>
      <c r="E64" s="125" t="s">
        <v>2</v>
      </c>
      <c r="F64" s="179" t="s">
        <v>275</v>
      </c>
      <c r="G64" s="126">
        <v>100</v>
      </c>
      <c r="H64" s="126">
        <v>100</v>
      </c>
      <c r="I64" s="180"/>
      <c r="J64" s="181">
        <v>100</v>
      </c>
    </row>
    <row r="65" spans="1:10" ht="12.75" customHeight="1" hidden="1" thickBot="1">
      <c r="A65" s="186"/>
      <c r="B65" s="187"/>
      <c r="C65" s="187"/>
      <c r="D65" s="115" t="s">
        <v>82</v>
      </c>
      <c r="E65" s="116">
        <v>5229</v>
      </c>
      <c r="F65" s="117" t="s">
        <v>83</v>
      </c>
      <c r="G65" s="118">
        <v>100</v>
      </c>
      <c r="H65" s="118">
        <v>100</v>
      </c>
      <c r="I65" s="164"/>
      <c r="J65" s="165">
        <v>100</v>
      </c>
    </row>
    <row r="66" spans="1:10" ht="12.75" customHeight="1" hidden="1">
      <c r="A66" s="160" t="s">
        <v>70</v>
      </c>
      <c r="B66" s="88" t="s">
        <v>106</v>
      </c>
      <c r="C66" s="88" t="s">
        <v>73</v>
      </c>
      <c r="D66" s="88" t="s">
        <v>2</v>
      </c>
      <c r="E66" s="90" t="s">
        <v>2</v>
      </c>
      <c r="F66" s="166" t="s">
        <v>107</v>
      </c>
      <c r="G66" s="92">
        <v>80</v>
      </c>
      <c r="H66" s="175">
        <v>160</v>
      </c>
      <c r="I66" s="173"/>
      <c r="J66" s="176">
        <f>H66</f>
        <v>160</v>
      </c>
    </row>
    <row r="67" spans="1:10" ht="12.75" customHeight="1" hidden="1" thickBot="1">
      <c r="A67" s="163"/>
      <c r="B67" s="115"/>
      <c r="C67" s="115"/>
      <c r="D67" s="115" t="s">
        <v>108</v>
      </c>
      <c r="E67" s="116">
        <v>5339</v>
      </c>
      <c r="F67" s="117" t="s">
        <v>109</v>
      </c>
      <c r="G67" s="118">
        <v>80</v>
      </c>
      <c r="H67" s="177">
        <f>H66</f>
        <v>160</v>
      </c>
      <c r="I67" s="174"/>
      <c r="J67" s="178">
        <f>J66</f>
        <v>160</v>
      </c>
    </row>
    <row r="68" spans="1:10" ht="21" customHeight="1" hidden="1">
      <c r="A68" s="160" t="s">
        <v>70</v>
      </c>
      <c r="B68" s="88" t="s">
        <v>110</v>
      </c>
      <c r="C68" s="88" t="s">
        <v>73</v>
      </c>
      <c r="D68" s="88" t="s">
        <v>2</v>
      </c>
      <c r="E68" s="90" t="s">
        <v>2</v>
      </c>
      <c r="F68" s="166" t="s">
        <v>111</v>
      </c>
      <c r="G68" s="92">
        <v>70</v>
      </c>
      <c r="H68" s="92">
        <v>70</v>
      </c>
      <c r="I68" s="173"/>
      <c r="J68" s="94">
        <v>70</v>
      </c>
    </row>
    <row r="69" spans="1:10" ht="12.75" customHeight="1" hidden="1" thickBot="1">
      <c r="A69" s="163"/>
      <c r="B69" s="115"/>
      <c r="C69" s="115"/>
      <c r="D69" s="115" t="s">
        <v>100</v>
      </c>
      <c r="E69" s="116">
        <v>5213</v>
      </c>
      <c r="F69" s="117" t="s">
        <v>95</v>
      </c>
      <c r="G69" s="118">
        <v>70</v>
      </c>
      <c r="H69" s="118">
        <v>70</v>
      </c>
      <c r="I69" s="174"/>
      <c r="J69" s="165">
        <v>70</v>
      </c>
    </row>
    <row r="70" spans="1:10" ht="12.75" customHeight="1" hidden="1">
      <c r="A70" s="160" t="s">
        <v>70</v>
      </c>
      <c r="B70" s="88" t="s">
        <v>112</v>
      </c>
      <c r="C70" s="88" t="s">
        <v>73</v>
      </c>
      <c r="D70" s="88" t="s">
        <v>2</v>
      </c>
      <c r="E70" s="90" t="s">
        <v>2</v>
      </c>
      <c r="F70" s="166" t="s">
        <v>113</v>
      </c>
      <c r="G70" s="92">
        <v>80</v>
      </c>
      <c r="H70" s="92">
        <v>80</v>
      </c>
      <c r="I70" s="173"/>
      <c r="J70" s="94">
        <v>80</v>
      </c>
    </row>
    <row r="71" spans="1:10" ht="12.75" customHeight="1" hidden="1" thickBot="1">
      <c r="A71" s="163"/>
      <c r="B71" s="115"/>
      <c r="C71" s="115"/>
      <c r="D71" s="115" t="s">
        <v>114</v>
      </c>
      <c r="E71" s="132">
        <v>5222</v>
      </c>
      <c r="F71" s="133" t="s">
        <v>115</v>
      </c>
      <c r="G71" s="118">
        <v>80</v>
      </c>
      <c r="H71" s="118">
        <v>80</v>
      </c>
      <c r="I71" s="174"/>
      <c r="J71" s="165">
        <v>80</v>
      </c>
    </row>
    <row r="72" spans="1:10" ht="12.75" customHeight="1" hidden="1">
      <c r="A72" s="160" t="s">
        <v>70</v>
      </c>
      <c r="B72" s="88" t="s">
        <v>116</v>
      </c>
      <c r="C72" s="88" t="s">
        <v>73</v>
      </c>
      <c r="D72" s="88" t="s">
        <v>2</v>
      </c>
      <c r="E72" s="90" t="s">
        <v>2</v>
      </c>
      <c r="F72" s="166" t="s">
        <v>234</v>
      </c>
      <c r="G72" s="92">
        <v>100</v>
      </c>
      <c r="H72" s="92">
        <v>100</v>
      </c>
      <c r="I72" s="173"/>
      <c r="J72" s="94">
        <v>100</v>
      </c>
    </row>
    <row r="73" spans="1:10" ht="12.75" customHeight="1" hidden="1" thickBot="1">
      <c r="A73" s="163"/>
      <c r="B73" s="115"/>
      <c r="C73" s="115"/>
      <c r="D73" s="115" t="s">
        <v>100</v>
      </c>
      <c r="E73" s="116">
        <v>5212</v>
      </c>
      <c r="F73" s="117" t="s">
        <v>117</v>
      </c>
      <c r="G73" s="118">
        <v>100</v>
      </c>
      <c r="H73" s="118">
        <v>100</v>
      </c>
      <c r="I73" s="174"/>
      <c r="J73" s="165">
        <v>100</v>
      </c>
    </row>
    <row r="74" spans="1:10" ht="12.75" customHeight="1" hidden="1">
      <c r="A74" s="160" t="s">
        <v>70</v>
      </c>
      <c r="B74" s="88" t="s">
        <v>118</v>
      </c>
      <c r="C74" s="88" t="s">
        <v>73</v>
      </c>
      <c r="D74" s="88" t="s">
        <v>2</v>
      </c>
      <c r="E74" s="90" t="s">
        <v>2</v>
      </c>
      <c r="F74" s="166" t="s">
        <v>276</v>
      </c>
      <c r="G74" s="92">
        <v>200</v>
      </c>
      <c r="H74" s="92">
        <v>200</v>
      </c>
      <c r="I74" s="173"/>
      <c r="J74" s="94">
        <v>200</v>
      </c>
    </row>
    <row r="75" spans="1:10" ht="12.75" customHeight="1" hidden="1" thickBot="1">
      <c r="A75" s="163"/>
      <c r="B75" s="115"/>
      <c r="C75" s="115"/>
      <c r="D75" s="115" t="s">
        <v>100</v>
      </c>
      <c r="E75" s="116">
        <v>5213</v>
      </c>
      <c r="F75" s="117" t="s">
        <v>95</v>
      </c>
      <c r="G75" s="118">
        <v>200</v>
      </c>
      <c r="H75" s="118">
        <v>200</v>
      </c>
      <c r="I75" s="174"/>
      <c r="J75" s="165">
        <v>200</v>
      </c>
    </row>
    <row r="76" spans="1:10" ht="12.75" customHeight="1" hidden="1">
      <c r="A76" s="160" t="s">
        <v>70</v>
      </c>
      <c r="B76" s="88" t="s">
        <v>119</v>
      </c>
      <c r="C76" s="88" t="s">
        <v>73</v>
      </c>
      <c r="D76" s="88" t="s">
        <v>2</v>
      </c>
      <c r="E76" s="90" t="s">
        <v>2</v>
      </c>
      <c r="F76" s="166" t="s">
        <v>277</v>
      </c>
      <c r="G76" s="92">
        <v>100</v>
      </c>
      <c r="H76" s="92">
        <v>100</v>
      </c>
      <c r="I76" s="173"/>
      <c r="J76" s="94">
        <v>100</v>
      </c>
    </row>
    <row r="77" spans="1:10" ht="12.75" customHeight="1" hidden="1" thickBot="1">
      <c r="A77" s="163"/>
      <c r="B77" s="115"/>
      <c r="C77" s="115"/>
      <c r="D77" s="115" t="s">
        <v>100</v>
      </c>
      <c r="E77" s="116">
        <v>5221</v>
      </c>
      <c r="F77" s="117" t="s">
        <v>120</v>
      </c>
      <c r="G77" s="118">
        <v>100</v>
      </c>
      <c r="H77" s="118">
        <v>100</v>
      </c>
      <c r="I77" s="174"/>
      <c r="J77" s="165">
        <v>100</v>
      </c>
    </row>
    <row r="78" spans="1:10" ht="20.25" customHeight="1" hidden="1">
      <c r="A78" s="160" t="s">
        <v>70</v>
      </c>
      <c r="B78" s="88" t="s">
        <v>121</v>
      </c>
      <c r="C78" s="88" t="s">
        <v>73</v>
      </c>
      <c r="D78" s="88" t="s">
        <v>2</v>
      </c>
      <c r="E78" s="90" t="s">
        <v>2</v>
      </c>
      <c r="F78" s="166" t="s">
        <v>122</v>
      </c>
      <c r="G78" s="92">
        <f>G79</f>
        <v>40</v>
      </c>
      <c r="H78" s="92">
        <f>H79</f>
        <v>40</v>
      </c>
      <c r="I78" s="173"/>
      <c r="J78" s="94">
        <f>J79</f>
        <v>40</v>
      </c>
    </row>
    <row r="79" spans="1:10" ht="12.75" customHeight="1" hidden="1" thickBot="1">
      <c r="A79" s="163"/>
      <c r="B79" s="115"/>
      <c r="C79" s="115"/>
      <c r="D79" s="115" t="s">
        <v>74</v>
      </c>
      <c r="E79" s="116">
        <v>5321</v>
      </c>
      <c r="F79" s="117" t="s">
        <v>75</v>
      </c>
      <c r="G79" s="118">
        <v>40</v>
      </c>
      <c r="H79" s="118">
        <v>40</v>
      </c>
      <c r="I79" s="174"/>
      <c r="J79" s="165">
        <v>40</v>
      </c>
    </row>
    <row r="80" spans="1:10" ht="12.75" customHeight="1" hidden="1">
      <c r="A80" s="160" t="s">
        <v>70</v>
      </c>
      <c r="B80" s="88" t="s">
        <v>123</v>
      </c>
      <c r="C80" s="88" t="s">
        <v>73</v>
      </c>
      <c r="D80" s="88" t="s">
        <v>2</v>
      </c>
      <c r="E80" s="90" t="s">
        <v>2</v>
      </c>
      <c r="F80" s="166" t="s">
        <v>201</v>
      </c>
      <c r="G80" s="92">
        <f>G81</f>
        <v>50</v>
      </c>
      <c r="H80" s="92">
        <f>H81</f>
        <v>50</v>
      </c>
      <c r="I80" s="173"/>
      <c r="J80" s="94">
        <f>J81</f>
        <v>50</v>
      </c>
    </row>
    <row r="81" spans="1:10" ht="12.75" customHeight="1" hidden="1" thickBot="1">
      <c r="A81" s="163"/>
      <c r="B81" s="115"/>
      <c r="C81" s="115"/>
      <c r="D81" s="115" t="s">
        <v>100</v>
      </c>
      <c r="E81" s="116">
        <v>5212</v>
      </c>
      <c r="F81" s="188" t="s">
        <v>117</v>
      </c>
      <c r="G81" s="118">
        <v>50</v>
      </c>
      <c r="H81" s="118">
        <v>50</v>
      </c>
      <c r="I81" s="174"/>
      <c r="J81" s="165">
        <v>50</v>
      </c>
    </row>
    <row r="82" spans="1:10" ht="12.75" customHeight="1" hidden="1">
      <c r="A82" s="184" t="s">
        <v>70</v>
      </c>
      <c r="B82" s="124" t="s">
        <v>172</v>
      </c>
      <c r="C82" s="124" t="s">
        <v>73</v>
      </c>
      <c r="D82" s="124" t="s">
        <v>2</v>
      </c>
      <c r="E82" s="125" t="s">
        <v>2</v>
      </c>
      <c r="F82" s="179" t="s">
        <v>235</v>
      </c>
      <c r="G82" s="126">
        <v>0</v>
      </c>
      <c r="H82" s="168">
        <v>15</v>
      </c>
      <c r="I82" s="168"/>
      <c r="J82" s="189">
        <v>15</v>
      </c>
    </row>
    <row r="83" spans="1:10" ht="12.75" customHeight="1" hidden="1" thickBot="1">
      <c r="A83" s="185"/>
      <c r="B83" s="131"/>
      <c r="C83" s="131"/>
      <c r="D83" s="131" t="s">
        <v>77</v>
      </c>
      <c r="E83" s="132">
        <v>5222</v>
      </c>
      <c r="F83" s="133" t="s">
        <v>93</v>
      </c>
      <c r="G83" s="134">
        <v>0</v>
      </c>
      <c r="H83" s="171">
        <f>H82</f>
        <v>15</v>
      </c>
      <c r="I83" s="171"/>
      <c r="J83" s="190">
        <f>J82</f>
        <v>15</v>
      </c>
    </row>
    <row r="84" spans="1:10" ht="12.75" customHeight="1" hidden="1">
      <c r="A84" s="184" t="s">
        <v>70</v>
      </c>
      <c r="B84" s="124" t="s">
        <v>170</v>
      </c>
      <c r="C84" s="124" t="s">
        <v>73</v>
      </c>
      <c r="D84" s="124" t="s">
        <v>2</v>
      </c>
      <c r="E84" s="125" t="s">
        <v>2</v>
      </c>
      <c r="F84" s="179" t="s">
        <v>236</v>
      </c>
      <c r="G84" s="126">
        <v>0</v>
      </c>
      <c r="H84" s="168">
        <v>15</v>
      </c>
      <c r="I84" s="168"/>
      <c r="J84" s="189">
        <v>15</v>
      </c>
    </row>
    <row r="85" spans="1:10" ht="12.75" customHeight="1" hidden="1" thickBot="1">
      <c r="A85" s="185"/>
      <c r="B85" s="131"/>
      <c r="C85" s="131"/>
      <c r="D85" s="131" t="s">
        <v>77</v>
      </c>
      <c r="E85" s="132">
        <v>5222</v>
      </c>
      <c r="F85" s="133" t="s">
        <v>93</v>
      </c>
      <c r="G85" s="134">
        <v>0</v>
      </c>
      <c r="H85" s="171">
        <f>H84</f>
        <v>15</v>
      </c>
      <c r="I85" s="171"/>
      <c r="J85" s="190">
        <f>J84</f>
        <v>15</v>
      </c>
    </row>
    <row r="86" spans="1:10" ht="12.75" customHeight="1" hidden="1">
      <c r="A86" s="184" t="s">
        <v>70</v>
      </c>
      <c r="B86" s="124" t="s">
        <v>179</v>
      </c>
      <c r="C86" s="124" t="s">
        <v>73</v>
      </c>
      <c r="D86" s="124" t="s">
        <v>2</v>
      </c>
      <c r="E86" s="125" t="s">
        <v>2</v>
      </c>
      <c r="F86" s="191" t="s">
        <v>180</v>
      </c>
      <c r="G86" s="126">
        <v>0</v>
      </c>
      <c r="H86" s="168">
        <v>30</v>
      </c>
      <c r="I86" s="168"/>
      <c r="J86" s="189">
        <v>30</v>
      </c>
    </row>
    <row r="87" spans="1:10" ht="12.75" customHeight="1" hidden="1" thickBot="1">
      <c r="A87" s="185"/>
      <c r="B87" s="131"/>
      <c r="C87" s="131"/>
      <c r="D87" s="131" t="s">
        <v>77</v>
      </c>
      <c r="E87" s="132">
        <v>5221</v>
      </c>
      <c r="F87" s="133" t="s">
        <v>145</v>
      </c>
      <c r="G87" s="134">
        <v>0</v>
      </c>
      <c r="H87" s="171">
        <f>H86</f>
        <v>30</v>
      </c>
      <c r="I87" s="171"/>
      <c r="J87" s="190">
        <f>J86</f>
        <v>30</v>
      </c>
    </row>
    <row r="88" spans="1:10" ht="12.75" customHeight="1" hidden="1">
      <c r="A88" s="184" t="s">
        <v>70</v>
      </c>
      <c r="B88" s="124" t="s">
        <v>181</v>
      </c>
      <c r="C88" s="124" t="s">
        <v>73</v>
      </c>
      <c r="D88" s="124" t="s">
        <v>2</v>
      </c>
      <c r="E88" s="125" t="s">
        <v>2</v>
      </c>
      <c r="F88" s="179" t="s">
        <v>182</v>
      </c>
      <c r="G88" s="126">
        <v>0</v>
      </c>
      <c r="H88" s="168">
        <v>25</v>
      </c>
      <c r="I88" s="168"/>
      <c r="J88" s="189">
        <v>25</v>
      </c>
    </row>
    <row r="89" spans="1:10" ht="12.75" customHeight="1" hidden="1" thickBot="1">
      <c r="A89" s="185"/>
      <c r="B89" s="131"/>
      <c r="C89" s="131"/>
      <c r="D89" s="131" t="s">
        <v>77</v>
      </c>
      <c r="E89" s="132">
        <v>5221</v>
      </c>
      <c r="F89" s="133" t="s">
        <v>145</v>
      </c>
      <c r="G89" s="134">
        <v>0</v>
      </c>
      <c r="H89" s="171">
        <f>H88</f>
        <v>25</v>
      </c>
      <c r="I89" s="171"/>
      <c r="J89" s="190">
        <f>J88</f>
        <v>25</v>
      </c>
    </row>
    <row r="90" spans="1:10" ht="12.75" customHeight="1" hidden="1">
      <c r="A90" s="184" t="s">
        <v>70</v>
      </c>
      <c r="B90" s="124" t="s">
        <v>183</v>
      </c>
      <c r="C90" s="124" t="s">
        <v>184</v>
      </c>
      <c r="D90" s="124" t="s">
        <v>2</v>
      </c>
      <c r="E90" s="125" t="s">
        <v>2</v>
      </c>
      <c r="F90" s="179" t="s">
        <v>244</v>
      </c>
      <c r="G90" s="126">
        <v>0</v>
      </c>
      <c r="H90" s="168">
        <v>15</v>
      </c>
      <c r="I90" s="168"/>
      <c r="J90" s="189">
        <v>15</v>
      </c>
    </row>
    <row r="91" spans="1:10" ht="12.75" customHeight="1" hidden="1" thickBot="1">
      <c r="A91" s="185"/>
      <c r="B91" s="131"/>
      <c r="C91" s="131"/>
      <c r="D91" s="131" t="s">
        <v>77</v>
      </c>
      <c r="E91" s="132">
        <v>5321</v>
      </c>
      <c r="F91" s="133" t="s">
        <v>75</v>
      </c>
      <c r="G91" s="134">
        <v>0</v>
      </c>
      <c r="H91" s="171">
        <f>H90</f>
        <v>15</v>
      </c>
      <c r="I91" s="171"/>
      <c r="J91" s="190">
        <f>J90</f>
        <v>15</v>
      </c>
    </row>
    <row r="92" spans="1:10" ht="12.75" customHeight="1" hidden="1">
      <c r="A92" s="184" t="s">
        <v>70</v>
      </c>
      <c r="B92" s="124" t="s">
        <v>195</v>
      </c>
      <c r="C92" s="124" t="s">
        <v>73</v>
      </c>
      <c r="D92" s="124" t="s">
        <v>2</v>
      </c>
      <c r="E92" s="125" t="s">
        <v>2</v>
      </c>
      <c r="F92" s="179" t="s">
        <v>196</v>
      </c>
      <c r="G92" s="126">
        <v>0</v>
      </c>
      <c r="H92" s="168">
        <v>13</v>
      </c>
      <c r="I92" s="168"/>
      <c r="J92" s="189">
        <v>13</v>
      </c>
    </row>
    <row r="93" spans="1:10" ht="12.75" customHeight="1" hidden="1" thickBot="1">
      <c r="A93" s="185"/>
      <c r="B93" s="131"/>
      <c r="C93" s="131"/>
      <c r="D93" s="131" t="s">
        <v>77</v>
      </c>
      <c r="E93" s="132">
        <v>5222</v>
      </c>
      <c r="F93" s="133" t="s">
        <v>93</v>
      </c>
      <c r="G93" s="134">
        <v>0</v>
      </c>
      <c r="H93" s="171">
        <f>H92</f>
        <v>13</v>
      </c>
      <c r="I93" s="171"/>
      <c r="J93" s="190">
        <f>J92</f>
        <v>13</v>
      </c>
    </row>
    <row r="94" spans="1:10" ht="12.75" customHeight="1" hidden="1">
      <c r="A94" s="184" t="s">
        <v>70</v>
      </c>
      <c r="B94" s="124" t="s">
        <v>189</v>
      </c>
      <c r="C94" s="124" t="s">
        <v>190</v>
      </c>
      <c r="D94" s="124" t="s">
        <v>2</v>
      </c>
      <c r="E94" s="125" t="s">
        <v>2</v>
      </c>
      <c r="F94" s="179" t="s">
        <v>191</v>
      </c>
      <c r="G94" s="126">
        <v>0</v>
      </c>
      <c r="H94" s="168">
        <v>22</v>
      </c>
      <c r="I94" s="168"/>
      <c r="J94" s="189">
        <v>22</v>
      </c>
    </row>
    <row r="95" spans="1:10" ht="12.75" customHeight="1" hidden="1" thickBot="1">
      <c r="A95" s="185"/>
      <c r="B95" s="131"/>
      <c r="C95" s="131"/>
      <c r="D95" s="131" t="s">
        <v>100</v>
      </c>
      <c r="E95" s="132">
        <v>5321</v>
      </c>
      <c r="F95" s="133" t="s">
        <v>75</v>
      </c>
      <c r="G95" s="134">
        <v>0</v>
      </c>
      <c r="H95" s="171">
        <f>H94</f>
        <v>22</v>
      </c>
      <c r="I95" s="171"/>
      <c r="J95" s="190">
        <f>J94</f>
        <v>22</v>
      </c>
    </row>
    <row r="96" spans="1:10" ht="12.75" customHeight="1" hidden="1">
      <c r="A96" s="184" t="s">
        <v>70</v>
      </c>
      <c r="B96" s="124" t="s">
        <v>168</v>
      </c>
      <c r="C96" s="124" t="s">
        <v>73</v>
      </c>
      <c r="D96" s="124" t="s">
        <v>2</v>
      </c>
      <c r="E96" s="125" t="s">
        <v>2</v>
      </c>
      <c r="F96" s="179" t="s">
        <v>169</v>
      </c>
      <c r="G96" s="126">
        <v>0</v>
      </c>
      <c r="H96" s="168">
        <v>30</v>
      </c>
      <c r="I96" s="168"/>
      <c r="J96" s="189">
        <v>30</v>
      </c>
    </row>
    <row r="97" spans="1:10" ht="12.75" customHeight="1" hidden="1" thickBot="1">
      <c r="A97" s="185"/>
      <c r="B97" s="131"/>
      <c r="C97" s="131"/>
      <c r="D97" s="131" t="s">
        <v>77</v>
      </c>
      <c r="E97" s="132">
        <v>5222</v>
      </c>
      <c r="F97" s="192" t="s">
        <v>93</v>
      </c>
      <c r="G97" s="134">
        <v>0</v>
      </c>
      <c r="H97" s="171">
        <f>H96</f>
        <v>30</v>
      </c>
      <c r="I97" s="171"/>
      <c r="J97" s="190">
        <f>J96</f>
        <v>30</v>
      </c>
    </row>
    <row r="98" spans="1:10" ht="12.75" customHeight="1" hidden="1">
      <c r="A98" s="184" t="s">
        <v>70</v>
      </c>
      <c r="B98" s="124" t="s">
        <v>171</v>
      </c>
      <c r="C98" s="124" t="s">
        <v>73</v>
      </c>
      <c r="D98" s="124" t="s">
        <v>2</v>
      </c>
      <c r="E98" s="125" t="s">
        <v>2</v>
      </c>
      <c r="F98" s="179" t="s">
        <v>237</v>
      </c>
      <c r="G98" s="126">
        <v>0</v>
      </c>
      <c r="H98" s="168">
        <v>28</v>
      </c>
      <c r="I98" s="168"/>
      <c r="J98" s="189">
        <v>28</v>
      </c>
    </row>
    <row r="99" spans="1:10" ht="12.75" customHeight="1" hidden="1" thickBot="1">
      <c r="A99" s="185"/>
      <c r="B99" s="131"/>
      <c r="C99" s="131"/>
      <c r="D99" s="131" t="s">
        <v>77</v>
      </c>
      <c r="E99" s="132">
        <v>5222</v>
      </c>
      <c r="F99" s="133" t="s">
        <v>93</v>
      </c>
      <c r="G99" s="134">
        <v>0</v>
      </c>
      <c r="H99" s="171">
        <f>H98</f>
        <v>28</v>
      </c>
      <c r="I99" s="171"/>
      <c r="J99" s="190">
        <f>J98</f>
        <v>28</v>
      </c>
    </row>
    <row r="100" spans="1:10" ht="12.75" customHeight="1" hidden="1">
      <c r="A100" s="184" t="s">
        <v>70</v>
      </c>
      <c r="B100" s="124" t="s">
        <v>173</v>
      </c>
      <c r="C100" s="124" t="s">
        <v>73</v>
      </c>
      <c r="D100" s="124" t="s">
        <v>2</v>
      </c>
      <c r="E100" s="125" t="s">
        <v>2</v>
      </c>
      <c r="F100" s="179" t="s">
        <v>238</v>
      </c>
      <c r="G100" s="126">
        <v>0</v>
      </c>
      <c r="H100" s="168">
        <v>25</v>
      </c>
      <c r="I100" s="168"/>
      <c r="J100" s="189">
        <v>25</v>
      </c>
    </row>
    <row r="101" spans="1:10" ht="12.75" customHeight="1" hidden="1" thickBot="1">
      <c r="A101" s="185"/>
      <c r="B101" s="131"/>
      <c r="C101" s="131"/>
      <c r="D101" s="131" t="s">
        <v>77</v>
      </c>
      <c r="E101" s="132">
        <v>5222</v>
      </c>
      <c r="F101" s="133" t="s">
        <v>93</v>
      </c>
      <c r="G101" s="134">
        <v>0</v>
      </c>
      <c r="H101" s="171">
        <f>H100</f>
        <v>25</v>
      </c>
      <c r="I101" s="171"/>
      <c r="J101" s="190">
        <f>J100</f>
        <v>25</v>
      </c>
    </row>
    <row r="102" spans="1:10" ht="12.75" customHeight="1" hidden="1">
      <c r="A102" s="184" t="s">
        <v>70</v>
      </c>
      <c r="B102" s="124" t="s">
        <v>192</v>
      </c>
      <c r="C102" s="124" t="s">
        <v>73</v>
      </c>
      <c r="D102" s="124" t="s">
        <v>2</v>
      </c>
      <c r="E102" s="125" t="s">
        <v>2</v>
      </c>
      <c r="F102" s="179" t="s">
        <v>239</v>
      </c>
      <c r="G102" s="126">
        <v>0</v>
      </c>
      <c r="H102" s="168">
        <v>60</v>
      </c>
      <c r="I102" s="168"/>
      <c r="J102" s="189">
        <v>60</v>
      </c>
    </row>
    <row r="103" spans="1:10" ht="12.75" customHeight="1" hidden="1" thickBot="1">
      <c r="A103" s="185"/>
      <c r="B103" s="131"/>
      <c r="C103" s="131"/>
      <c r="D103" s="131" t="s">
        <v>77</v>
      </c>
      <c r="E103" s="132">
        <v>5222</v>
      </c>
      <c r="F103" s="133" t="s">
        <v>93</v>
      </c>
      <c r="G103" s="134">
        <v>0</v>
      </c>
      <c r="H103" s="171">
        <f>H102</f>
        <v>60</v>
      </c>
      <c r="I103" s="171"/>
      <c r="J103" s="190">
        <f>J102</f>
        <v>60</v>
      </c>
    </row>
    <row r="104" spans="1:10" ht="12.75" customHeight="1" hidden="1">
      <c r="A104" s="184" t="s">
        <v>70</v>
      </c>
      <c r="B104" s="124" t="s">
        <v>193</v>
      </c>
      <c r="C104" s="124" t="s">
        <v>73</v>
      </c>
      <c r="D104" s="124" t="s">
        <v>2</v>
      </c>
      <c r="E104" s="125" t="s">
        <v>2</v>
      </c>
      <c r="F104" s="179" t="s">
        <v>194</v>
      </c>
      <c r="G104" s="126">
        <v>0</v>
      </c>
      <c r="H104" s="168">
        <v>22</v>
      </c>
      <c r="I104" s="168"/>
      <c r="J104" s="189">
        <v>22</v>
      </c>
    </row>
    <row r="105" spans="1:10" ht="12.75" customHeight="1" hidden="1" thickBot="1">
      <c r="A105" s="185"/>
      <c r="B105" s="131"/>
      <c r="C105" s="131"/>
      <c r="D105" s="131" t="s">
        <v>77</v>
      </c>
      <c r="E105" s="132">
        <v>5222</v>
      </c>
      <c r="F105" s="133" t="s">
        <v>93</v>
      </c>
      <c r="G105" s="134">
        <v>0</v>
      </c>
      <c r="H105" s="171">
        <f>H104</f>
        <v>22</v>
      </c>
      <c r="I105" s="171"/>
      <c r="J105" s="190">
        <f>J104</f>
        <v>22</v>
      </c>
    </row>
    <row r="106" spans="1:10" ht="12.75" customHeight="1" hidden="1">
      <c r="A106" s="184" t="s">
        <v>70</v>
      </c>
      <c r="B106" s="124" t="s">
        <v>188</v>
      </c>
      <c r="C106" s="124" t="s">
        <v>73</v>
      </c>
      <c r="D106" s="124" t="s">
        <v>2</v>
      </c>
      <c r="E106" s="125" t="s">
        <v>2</v>
      </c>
      <c r="F106" s="179" t="s">
        <v>245</v>
      </c>
      <c r="G106" s="126">
        <v>0</v>
      </c>
      <c r="H106" s="168">
        <v>28</v>
      </c>
      <c r="I106" s="168"/>
      <c r="J106" s="189">
        <v>28</v>
      </c>
    </row>
    <row r="107" spans="1:10" ht="12.75" customHeight="1" hidden="1" thickBot="1">
      <c r="A107" s="185"/>
      <c r="B107" s="131"/>
      <c r="C107" s="131"/>
      <c r="D107" s="131" t="s">
        <v>77</v>
      </c>
      <c r="E107" s="132">
        <v>5213</v>
      </c>
      <c r="F107" s="133" t="s">
        <v>159</v>
      </c>
      <c r="G107" s="134">
        <v>0</v>
      </c>
      <c r="H107" s="171">
        <f>H106</f>
        <v>28</v>
      </c>
      <c r="I107" s="171"/>
      <c r="J107" s="190">
        <f>J106</f>
        <v>28</v>
      </c>
    </row>
    <row r="108" spans="1:10" ht="12.75" customHeight="1" hidden="1">
      <c r="A108" s="184" t="s">
        <v>70</v>
      </c>
      <c r="B108" s="124" t="s">
        <v>124</v>
      </c>
      <c r="C108" s="124" t="s">
        <v>73</v>
      </c>
      <c r="D108" s="124" t="s">
        <v>2</v>
      </c>
      <c r="E108" s="125" t="s">
        <v>2</v>
      </c>
      <c r="F108" s="179" t="s">
        <v>125</v>
      </c>
      <c r="G108" s="126">
        <f>G109</f>
        <v>60</v>
      </c>
      <c r="H108" s="126">
        <f>H109</f>
        <v>60</v>
      </c>
      <c r="I108" s="168"/>
      <c r="J108" s="181">
        <f>J109</f>
        <v>60</v>
      </c>
    </row>
    <row r="109" spans="1:10" ht="12.75" customHeight="1" hidden="1" thickBot="1">
      <c r="A109" s="185"/>
      <c r="B109" s="131"/>
      <c r="C109" s="131"/>
      <c r="D109" s="131" t="s">
        <v>77</v>
      </c>
      <c r="E109" s="132">
        <v>5222</v>
      </c>
      <c r="F109" s="133" t="s">
        <v>93</v>
      </c>
      <c r="G109" s="134">
        <v>60</v>
      </c>
      <c r="H109" s="134">
        <v>60</v>
      </c>
      <c r="I109" s="171"/>
      <c r="J109" s="183">
        <v>60</v>
      </c>
    </row>
    <row r="110" spans="1:10" ht="12.75" customHeight="1" hidden="1">
      <c r="A110" s="184" t="s">
        <v>70</v>
      </c>
      <c r="B110" s="124" t="s">
        <v>176</v>
      </c>
      <c r="C110" s="124" t="s">
        <v>73</v>
      </c>
      <c r="D110" s="124" t="s">
        <v>2</v>
      </c>
      <c r="E110" s="125" t="s">
        <v>2</v>
      </c>
      <c r="F110" s="191" t="s">
        <v>233</v>
      </c>
      <c r="G110" s="126">
        <v>0</v>
      </c>
      <c r="H110" s="168">
        <v>45</v>
      </c>
      <c r="I110" s="168"/>
      <c r="J110" s="189">
        <v>45</v>
      </c>
    </row>
    <row r="111" spans="1:10" ht="12.75" customHeight="1" hidden="1" thickBot="1">
      <c r="A111" s="185"/>
      <c r="B111" s="131"/>
      <c r="C111" s="131"/>
      <c r="D111" s="131" t="s">
        <v>77</v>
      </c>
      <c r="E111" s="132">
        <v>5222</v>
      </c>
      <c r="F111" s="133" t="s">
        <v>93</v>
      </c>
      <c r="G111" s="134"/>
      <c r="H111" s="171">
        <f>H110</f>
        <v>45</v>
      </c>
      <c r="I111" s="171"/>
      <c r="J111" s="190">
        <f>J110</f>
        <v>45</v>
      </c>
    </row>
    <row r="112" spans="1:10" ht="12.75" customHeight="1" hidden="1">
      <c r="A112" s="184" t="s">
        <v>70</v>
      </c>
      <c r="B112" s="124" t="s">
        <v>174</v>
      </c>
      <c r="C112" s="124" t="s">
        <v>73</v>
      </c>
      <c r="D112" s="124" t="s">
        <v>2</v>
      </c>
      <c r="E112" s="125" t="s">
        <v>2</v>
      </c>
      <c r="F112" s="191" t="s">
        <v>175</v>
      </c>
      <c r="G112" s="126">
        <v>0</v>
      </c>
      <c r="H112" s="168">
        <v>45</v>
      </c>
      <c r="I112" s="168"/>
      <c r="J112" s="189">
        <v>45</v>
      </c>
    </row>
    <row r="113" spans="1:10" ht="12.75" customHeight="1" hidden="1" thickBot="1">
      <c r="A113" s="185"/>
      <c r="B113" s="131"/>
      <c r="C113" s="131"/>
      <c r="D113" s="131" t="s">
        <v>77</v>
      </c>
      <c r="E113" s="132">
        <v>5222</v>
      </c>
      <c r="F113" s="133" t="s">
        <v>93</v>
      </c>
      <c r="G113" s="134">
        <v>0</v>
      </c>
      <c r="H113" s="171">
        <f>H112</f>
        <v>45</v>
      </c>
      <c r="I113" s="171"/>
      <c r="J113" s="190">
        <f>J112</f>
        <v>45</v>
      </c>
    </row>
    <row r="114" spans="1:10" ht="12.75" customHeight="1" hidden="1">
      <c r="A114" s="184" t="s">
        <v>70</v>
      </c>
      <c r="B114" s="124" t="s">
        <v>126</v>
      </c>
      <c r="C114" s="124" t="s">
        <v>73</v>
      </c>
      <c r="D114" s="124" t="s">
        <v>2</v>
      </c>
      <c r="E114" s="125" t="s">
        <v>2</v>
      </c>
      <c r="F114" s="179" t="s">
        <v>127</v>
      </c>
      <c r="G114" s="126">
        <v>100</v>
      </c>
      <c r="H114" s="126">
        <v>100</v>
      </c>
      <c r="I114" s="180"/>
      <c r="J114" s="181">
        <v>100</v>
      </c>
    </row>
    <row r="115" spans="1:10" ht="12.75" customHeight="1" hidden="1" thickBot="1">
      <c r="A115" s="185"/>
      <c r="B115" s="131"/>
      <c r="C115" s="131"/>
      <c r="D115" s="131" t="s">
        <v>77</v>
      </c>
      <c r="E115" s="132">
        <v>5222</v>
      </c>
      <c r="F115" s="133" t="s">
        <v>93</v>
      </c>
      <c r="G115" s="134">
        <v>100</v>
      </c>
      <c r="H115" s="134">
        <v>100</v>
      </c>
      <c r="I115" s="182"/>
      <c r="J115" s="183">
        <v>100</v>
      </c>
    </row>
    <row r="116" spans="1:10" ht="12.75" customHeight="1" hidden="1">
      <c r="A116" s="184" t="s">
        <v>70</v>
      </c>
      <c r="B116" s="124" t="s">
        <v>187</v>
      </c>
      <c r="C116" s="124" t="s">
        <v>199</v>
      </c>
      <c r="D116" s="124" t="s">
        <v>2</v>
      </c>
      <c r="E116" s="125" t="s">
        <v>2</v>
      </c>
      <c r="F116" s="179" t="s">
        <v>240</v>
      </c>
      <c r="G116" s="126">
        <v>0</v>
      </c>
      <c r="H116" s="168">
        <v>7</v>
      </c>
      <c r="I116" s="168"/>
      <c r="J116" s="189">
        <v>7</v>
      </c>
    </row>
    <row r="117" spans="1:10" ht="12.75" customHeight="1" hidden="1" thickBot="1">
      <c r="A117" s="185"/>
      <c r="B117" s="131"/>
      <c r="C117" s="131"/>
      <c r="D117" s="131" t="s">
        <v>77</v>
      </c>
      <c r="E117" s="132">
        <v>5321</v>
      </c>
      <c r="F117" s="133" t="s">
        <v>75</v>
      </c>
      <c r="G117" s="134">
        <v>0</v>
      </c>
      <c r="H117" s="171">
        <f>H116</f>
        <v>7</v>
      </c>
      <c r="I117" s="171"/>
      <c r="J117" s="190">
        <f>J116</f>
        <v>7</v>
      </c>
    </row>
    <row r="118" spans="1:10" ht="12.75" customHeight="1" hidden="1">
      <c r="A118" s="184" t="s">
        <v>70</v>
      </c>
      <c r="B118" s="124" t="s">
        <v>128</v>
      </c>
      <c r="C118" s="124" t="s">
        <v>73</v>
      </c>
      <c r="D118" s="124" t="s">
        <v>2</v>
      </c>
      <c r="E118" s="125" t="s">
        <v>2</v>
      </c>
      <c r="F118" s="179" t="s">
        <v>129</v>
      </c>
      <c r="G118" s="193">
        <v>0</v>
      </c>
      <c r="H118" s="167">
        <v>100</v>
      </c>
      <c r="I118" s="168"/>
      <c r="J118" s="169">
        <v>100</v>
      </c>
    </row>
    <row r="119" spans="1:10" ht="12.75" customHeight="1" hidden="1" thickBot="1">
      <c r="A119" s="185"/>
      <c r="B119" s="131"/>
      <c r="C119" s="131"/>
      <c r="D119" s="131" t="s">
        <v>108</v>
      </c>
      <c r="E119" s="132">
        <v>5339</v>
      </c>
      <c r="F119" s="133" t="s">
        <v>130</v>
      </c>
      <c r="G119" s="134">
        <v>0</v>
      </c>
      <c r="H119" s="170">
        <v>100</v>
      </c>
      <c r="I119" s="171"/>
      <c r="J119" s="172">
        <v>100</v>
      </c>
    </row>
    <row r="120" spans="1:10" ht="12.75" customHeight="1" hidden="1">
      <c r="A120" s="194" t="s">
        <v>70</v>
      </c>
      <c r="B120" s="195" t="s">
        <v>131</v>
      </c>
      <c r="C120" s="195" t="s">
        <v>73</v>
      </c>
      <c r="D120" s="195" t="s">
        <v>2</v>
      </c>
      <c r="E120" s="196" t="s">
        <v>2</v>
      </c>
      <c r="F120" s="197" t="s">
        <v>132</v>
      </c>
      <c r="G120" s="198">
        <v>50</v>
      </c>
      <c r="H120" s="199">
        <v>50</v>
      </c>
      <c r="I120" s="200"/>
      <c r="J120" s="201">
        <f>H120+I120</f>
        <v>50</v>
      </c>
    </row>
    <row r="121" spans="1:10" ht="12.75" customHeight="1" hidden="1" thickBot="1">
      <c r="A121" s="202"/>
      <c r="B121" s="203"/>
      <c r="C121" s="203"/>
      <c r="D121" s="203" t="s">
        <v>114</v>
      </c>
      <c r="E121" s="204">
        <v>5901</v>
      </c>
      <c r="F121" s="205" t="s">
        <v>98</v>
      </c>
      <c r="G121" s="206">
        <v>50</v>
      </c>
      <c r="H121" s="207">
        <v>50</v>
      </c>
      <c r="I121" s="208"/>
      <c r="J121" s="209">
        <f>J120</f>
        <v>50</v>
      </c>
    </row>
    <row r="122" spans="1:10" ht="12.75" customHeight="1" hidden="1">
      <c r="A122" s="184" t="s">
        <v>70</v>
      </c>
      <c r="B122" s="124" t="s">
        <v>133</v>
      </c>
      <c r="C122" s="124" t="s">
        <v>73</v>
      </c>
      <c r="D122" s="124" t="s">
        <v>2</v>
      </c>
      <c r="E122" s="125" t="s">
        <v>2</v>
      </c>
      <c r="F122" s="210" t="s">
        <v>134</v>
      </c>
      <c r="G122" s="193">
        <v>0</v>
      </c>
      <c r="H122" s="167">
        <v>332.75</v>
      </c>
      <c r="I122" s="168"/>
      <c r="J122" s="169">
        <f>H122</f>
        <v>332.75</v>
      </c>
    </row>
    <row r="123" spans="1:10" ht="12.75" customHeight="1" hidden="1" thickBot="1">
      <c r="A123" s="185"/>
      <c r="B123" s="131"/>
      <c r="C123" s="131"/>
      <c r="D123" s="131" t="s">
        <v>82</v>
      </c>
      <c r="E123" s="132">
        <v>5901</v>
      </c>
      <c r="F123" s="133" t="s">
        <v>98</v>
      </c>
      <c r="G123" s="134">
        <v>0</v>
      </c>
      <c r="H123" s="170">
        <f>H122</f>
        <v>332.75</v>
      </c>
      <c r="I123" s="171"/>
      <c r="J123" s="172">
        <f>J122</f>
        <v>332.75</v>
      </c>
    </row>
    <row r="124" spans="1:16" ht="12.75" customHeight="1" hidden="1">
      <c r="A124" s="122" t="s">
        <v>70</v>
      </c>
      <c r="B124" s="123" t="s">
        <v>135</v>
      </c>
      <c r="C124" s="123" t="s">
        <v>73</v>
      </c>
      <c r="D124" s="124" t="s">
        <v>2</v>
      </c>
      <c r="E124" s="125" t="s">
        <v>2</v>
      </c>
      <c r="F124" s="52" t="s">
        <v>230</v>
      </c>
      <c r="G124" s="126">
        <v>0</v>
      </c>
      <c r="H124" s="127">
        <v>0</v>
      </c>
      <c r="I124" s="211"/>
      <c r="J124" s="129">
        <v>0</v>
      </c>
      <c r="P124" t="s">
        <v>243</v>
      </c>
    </row>
    <row r="125" spans="1:10" ht="12.75" customHeight="1" hidden="1" thickBot="1">
      <c r="A125" s="95"/>
      <c r="B125" s="115"/>
      <c r="C125" s="115"/>
      <c r="D125" s="115" t="s">
        <v>136</v>
      </c>
      <c r="E125" s="116">
        <v>5493</v>
      </c>
      <c r="F125" s="117" t="s">
        <v>229</v>
      </c>
      <c r="G125" s="118">
        <v>0</v>
      </c>
      <c r="H125" s="119">
        <v>0</v>
      </c>
      <c r="I125" s="120"/>
      <c r="J125" s="121">
        <f>J124</f>
        <v>0</v>
      </c>
    </row>
    <row r="126" spans="1:10" ht="12.75" customHeight="1" hidden="1">
      <c r="A126" s="122" t="s">
        <v>70</v>
      </c>
      <c r="B126" s="124" t="s">
        <v>137</v>
      </c>
      <c r="C126" s="124" t="s">
        <v>78</v>
      </c>
      <c r="D126" s="124" t="s">
        <v>2</v>
      </c>
      <c r="E126" s="125" t="s">
        <v>2</v>
      </c>
      <c r="F126" s="179" t="s">
        <v>138</v>
      </c>
      <c r="G126" s="126">
        <f>G127</f>
        <v>130</v>
      </c>
      <c r="H126" s="167">
        <v>260</v>
      </c>
      <c r="I126" s="168"/>
      <c r="J126" s="169">
        <f>H126</f>
        <v>260</v>
      </c>
    </row>
    <row r="127" spans="1:10" ht="12.75" customHeight="1" hidden="1" thickBot="1">
      <c r="A127" s="130"/>
      <c r="B127" s="131"/>
      <c r="C127" s="131"/>
      <c r="D127" s="131" t="s">
        <v>77</v>
      </c>
      <c r="E127" s="132">
        <v>5321</v>
      </c>
      <c r="F127" s="133" t="s">
        <v>75</v>
      </c>
      <c r="G127" s="134">
        <v>130</v>
      </c>
      <c r="H127" s="135">
        <f>H126</f>
        <v>260</v>
      </c>
      <c r="I127" s="136"/>
      <c r="J127" s="137">
        <f>J126</f>
        <v>260</v>
      </c>
    </row>
    <row r="128" spans="1:10" ht="12.75" customHeight="1" hidden="1">
      <c r="A128" s="122" t="s">
        <v>70</v>
      </c>
      <c r="B128" s="124" t="s">
        <v>186</v>
      </c>
      <c r="C128" s="124" t="s">
        <v>185</v>
      </c>
      <c r="D128" s="124" t="s">
        <v>2</v>
      </c>
      <c r="E128" s="125" t="s">
        <v>2</v>
      </c>
      <c r="F128" s="179" t="s">
        <v>241</v>
      </c>
      <c r="G128" s="126">
        <v>0</v>
      </c>
      <c r="H128" s="168">
        <v>14</v>
      </c>
      <c r="I128" s="168"/>
      <c r="J128" s="189">
        <v>14</v>
      </c>
    </row>
    <row r="129" spans="1:10" ht="12.75" customHeight="1" hidden="1" thickBot="1">
      <c r="A129" s="130"/>
      <c r="B129" s="131"/>
      <c r="C129" s="131"/>
      <c r="D129" s="131" t="s">
        <v>77</v>
      </c>
      <c r="E129" s="132">
        <v>5321</v>
      </c>
      <c r="F129" s="133" t="s">
        <v>75</v>
      </c>
      <c r="G129" s="134">
        <v>0</v>
      </c>
      <c r="H129" s="171">
        <f>H128</f>
        <v>14</v>
      </c>
      <c r="I129" s="171"/>
      <c r="J129" s="190">
        <f>J128</f>
        <v>14</v>
      </c>
    </row>
    <row r="130" spans="1:10" ht="12.75" customHeight="1" hidden="1">
      <c r="A130" s="122" t="s">
        <v>70</v>
      </c>
      <c r="B130" s="124" t="s">
        <v>177</v>
      </c>
      <c r="C130" s="124" t="s">
        <v>73</v>
      </c>
      <c r="D130" s="124" t="s">
        <v>2</v>
      </c>
      <c r="E130" s="125" t="s">
        <v>2</v>
      </c>
      <c r="F130" s="191" t="s">
        <v>178</v>
      </c>
      <c r="G130" s="126">
        <v>0</v>
      </c>
      <c r="H130" s="168">
        <v>25</v>
      </c>
      <c r="I130" s="168"/>
      <c r="J130" s="189">
        <v>25</v>
      </c>
    </row>
    <row r="131" spans="1:10" ht="12.75" customHeight="1" hidden="1" thickBot="1">
      <c r="A131" s="130"/>
      <c r="B131" s="131"/>
      <c r="C131" s="131"/>
      <c r="D131" s="131" t="s">
        <v>77</v>
      </c>
      <c r="E131" s="132">
        <v>5221</v>
      </c>
      <c r="F131" s="133" t="s">
        <v>145</v>
      </c>
      <c r="G131" s="134">
        <v>0</v>
      </c>
      <c r="H131" s="171">
        <f>H130</f>
        <v>25</v>
      </c>
      <c r="I131" s="171"/>
      <c r="J131" s="190">
        <f>J130</f>
        <v>25</v>
      </c>
    </row>
    <row r="132" spans="1:10" ht="12.75" customHeight="1" hidden="1">
      <c r="A132" s="122" t="s">
        <v>70</v>
      </c>
      <c r="B132" s="124" t="s">
        <v>139</v>
      </c>
      <c r="C132" s="124" t="s">
        <v>73</v>
      </c>
      <c r="D132" s="124"/>
      <c r="E132" s="125"/>
      <c r="F132" s="179" t="s">
        <v>242</v>
      </c>
      <c r="G132" s="126">
        <f>G133</f>
        <v>100</v>
      </c>
      <c r="H132" s="126">
        <f>H133</f>
        <v>100</v>
      </c>
      <c r="I132" s="212"/>
      <c r="J132" s="181">
        <f>J133</f>
        <v>100</v>
      </c>
    </row>
    <row r="133" spans="1:10" ht="12.75" customHeight="1" hidden="1" thickBot="1">
      <c r="A133" s="130"/>
      <c r="B133" s="131"/>
      <c r="C133" s="131"/>
      <c r="D133" s="131" t="s">
        <v>77</v>
      </c>
      <c r="E133" s="132">
        <v>5221</v>
      </c>
      <c r="F133" s="133" t="s">
        <v>120</v>
      </c>
      <c r="G133" s="134">
        <v>100</v>
      </c>
      <c r="H133" s="134">
        <v>100</v>
      </c>
      <c r="I133" s="213"/>
      <c r="J133" s="183">
        <v>100</v>
      </c>
    </row>
    <row r="134" spans="1:10" ht="12.75" customHeight="1" hidden="1">
      <c r="A134" s="122" t="s">
        <v>70</v>
      </c>
      <c r="B134" s="124" t="s">
        <v>140</v>
      </c>
      <c r="C134" s="124" t="s">
        <v>73</v>
      </c>
      <c r="D134" s="124" t="s">
        <v>2</v>
      </c>
      <c r="E134" s="125" t="s">
        <v>2</v>
      </c>
      <c r="F134" s="179" t="s">
        <v>141</v>
      </c>
      <c r="G134" s="126">
        <f>G135</f>
        <v>400</v>
      </c>
      <c r="H134" s="126">
        <f>H135</f>
        <v>400</v>
      </c>
      <c r="I134" s="212"/>
      <c r="J134" s="181">
        <f>J135</f>
        <v>400</v>
      </c>
    </row>
    <row r="135" spans="1:10" ht="12.75" customHeight="1" hidden="1" thickBot="1">
      <c r="A135" s="130"/>
      <c r="B135" s="131"/>
      <c r="C135" s="131"/>
      <c r="D135" s="131" t="s">
        <v>100</v>
      </c>
      <c r="E135" s="132">
        <v>5222</v>
      </c>
      <c r="F135" s="133" t="s">
        <v>93</v>
      </c>
      <c r="G135" s="134">
        <v>400</v>
      </c>
      <c r="H135" s="134">
        <v>400</v>
      </c>
      <c r="I135" s="213"/>
      <c r="J135" s="183">
        <v>400</v>
      </c>
    </row>
    <row r="136" spans="1:10" ht="12.75" customHeight="1" hidden="1">
      <c r="A136" s="122" t="s">
        <v>70</v>
      </c>
      <c r="B136" s="124" t="s">
        <v>142</v>
      </c>
      <c r="C136" s="124" t="s">
        <v>73</v>
      </c>
      <c r="D136" s="124" t="s">
        <v>2</v>
      </c>
      <c r="E136" s="125" t="s">
        <v>2</v>
      </c>
      <c r="F136" s="179" t="s">
        <v>143</v>
      </c>
      <c r="G136" s="126">
        <v>250</v>
      </c>
      <c r="H136" s="126">
        <v>250</v>
      </c>
      <c r="I136" s="212"/>
      <c r="J136" s="181">
        <v>250</v>
      </c>
    </row>
    <row r="137" spans="1:10" ht="12.75" customHeight="1" hidden="1" thickBot="1">
      <c r="A137" s="130"/>
      <c r="B137" s="131"/>
      <c r="C137" s="131"/>
      <c r="D137" s="131" t="s">
        <v>144</v>
      </c>
      <c r="E137" s="132">
        <v>5221</v>
      </c>
      <c r="F137" s="133" t="s">
        <v>145</v>
      </c>
      <c r="G137" s="134">
        <v>250</v>
      </c>
      <c r="H137" s="134">
        <v>250</v>
      </c>
      <c r="I137" s="213"/>
      <c r="J137" s="183">
        <v>250</v>
      </c>
    </row>
    <row r="138" spans="1:10" ht="12.75" customHeight="1" hidden="1">
      <c r="A138" s="122" t="s">
        <v>70</v>
      </c>
      <c r="B138" s="124" t="s">
        <v>146</v>
      </c>
      <c r="C138" s="124" t="s">
        <v>73</v>
      </c>
      <c r="D138" s="124" t="s">
        <v>2</v>
      </c>
      <c r="E138" s="125" t="s">
        <v>2</v>
      </c>
      <c r="F138" s="179" t="s">
        <v>147</v>
      </c>
      <c r="G138" s="126">
        <v>250</v>
      </c>
      <c r="H138" s="126">
        <v>250</v>
      </c>
      <c r="I138" s="212"/>
      <c r="J138" s="181">
        <v>250</v>
      </c>
    </row>
    <row r="139" spans="1:10" ht="12.75" customHeight="1" hidden="1" thickBot="1">
      <c r="A139" s="130"/>
      <c r="B139" s="131"/>
      <c r="C139" s="131"/>
      <c r="D139" s="131" t="s">
        <v>144</v>
      </c>
      <c r="E139" s="132">
        <v>5221</v>
      </c>
      <c r="F139" s="133" t="s">
        <v>145</v>
      </c>
      <c r="G139" s="134">
        <v>250</v>
      </c>
      <c r="H139" s="134">
        <v>250</v>
      </c>
      <c r="I139" s="213"/>
      <c r="J139" s="183">
        <v>250</v>
      </c>
    </row>
    <row r="140" spans="1:10" ht="12.75" customHeight="1" hidden="1">
      <c r="A140" s="122" t="s">
        <v>70</v>
      </c>
      <c r="B140" s="124" t="s">
        <v>203</v>
      </c>
      <c r="C140" s="124" t="s">
        <v>73</v>
      </c>
      <c r="D140" s="124" t="s">
        <v>2</v>
      </c>
      <c r="E140" s="125" t="s">
        <v>2</v>
      </c>
      <c r="F140" s="179" t="s">
        <v>205</v>
      </c>
      <c r="G140" s="126">
        <v>0</v>
      </c>
      <c r="H140" s="126">
        <v>1000</v>
      </c>
      <c r="I140" s="212"/>
      <c r="J140" s="181">
        <f>H140</f>
        <v>1000</v>
      </c>
    </row>
    <row r="141" spans="1:10" ht="12.75" customHeight="1" hidden="1" thickBot="1">
      <c r="A141" s="130"/>
      <c r="B141" s="131"/>
      <c r="C141" s="131"/>
      <c r="D141" s="131" t="s">
        <v>114</v>
      </c>
      <c r="E141" s="132">
        <v>5212</v>
      </c>
      <c r="F141" s="133" t="s">
        <v>204</v>
      </c>
      <c r="G141" s="134">
        <v>0</v>
      </c>
      <c r="H141" s="134">
        <f>H140</f>
        <v>1000</v>
      </c>
      <c r="I141" s="213"/>
      <c r="J141" s="183">
        <f>J140</f>
        <v>1000</v>
      </c>
    </row>
    <row r="142" spans="1:10" ht="12.75" customHeight="1" hidden="1">
      <c r="A142" s="122" t="s">
        <v>70</v>
      </c>
      <c r="B142" s="124" t="s">
        <v>210</v>
      </c>
      <c r="C142" s="124" t="s">
        <v>206</v>
      </c>
      <c r="D142" s="124" t="s">
        <v>2</v>
      </c>
      <c r="E142" s="125" t="s">
        <v>2</v>
      </c>
      <c r="F142" s="179" t="s">
        <v>207</v>
      </c>
      <c r="G142" s="126">
        <v>0</v>
      </c>
      <c r="H142" s="126">
        <v>1000</v>
      </c>
      <c r="I142" s="212"/>
      <c r="J142" s="181">
        <f>H142</f>
        <v>1000</v>
      </c>
    </row>
    <row r="143" spans="1:10" ht="12.75" customHeight="1" hidden="1" thickBot="1">
      <c r="A143" s="130"/>
      <c r="B143" s="131"/>
      <c r="C143" s="131"/>
      <c r="D143" s="131" t="s">
        <v>114</v>
      </c>
      <c r="E143" s="132">
        <v>5321</v>
      </c>
      <c r="F143" s="133" t="s">
        <v>75</v>
      </c>
      <c r="G143" s="134">
        <v>0</v>
      </c>
      <c r="H143" s="134">
        <f>H142</f>
        <v>1000</v>
      </c>
      <c r="I143" s="213"/>
      <c r="J143" s="183">
        <f>J142</f>
        <v>1000</v>
      </c>
    </row>
    <row r="144" spans="1:10" ht="12.75" customHeight="1" hidden="1">
      <c r="A144" s="122" t="s">
        <v>70</v>
      </c>
      <c r="B144" s="124" t="s">
        <v>148</v>
      </c>
      <c r="C144" s="124" t="s">
        <v>149</v>
      </c>
      <c r="D144" s="124" t="s">
        <v>2</v>
      </c>
      <c r="E144" s="125" t="s">
        <v>2</v>
      </c>
      <c r="F144" s="179" t="s">
        <v>150</v>
      </c>
      <c r="G144" s="126">
        <v>50</v>
      </c>
      <c r="H144" s="126">
        <v>50</v>
      </c>
      <c r="I144" s="212"/>
      <c r="J144" s="181">
        <v>50</v>
      </c>
    </row>
    <row r="145" spans="1:10" ht="12.75" customHeight="1" hidden="1" thickBot="1">
      <c r="A145" s="214"/>
      <c r="B145" s="203"/>
      <c r="C145" s="203"/>
      <c r="D145" s="203" t="s">
        <v>77</v>
      </c>
      <c r="E145" s="204">
        <v>5321</v>
      </c>
      <c r="F145" s="205" t="s">
        <v>75</v>
      </c>
      <c r="G145" s="206">
        <v>50</v>
      </c>
      <c r="H145" s="206">
        <v>50</v>
      </c>
      <c r="I145" s="215"/>
      <c r="J145" s="216">
        <v>50</v>
      </c>
    </row>
    <row r="146" spans="1:10" ht="12.75" customHeight="1" hidden="1">
      <c r="A146" s="122" t="s">
        <v>70</v>
      </c>
      <c r="B146" s="124" t="s">
        <v>151</v>
      </c>
      <c r="C146" s="124" t="s">
        <v>73</v>
      </c>
      <c r="D146" s="124" t="s">
        <v>2</v>
      </c>
      <c r="E146" s="125" t="s">
        <v>2</v>
      </c>
      <c r="F146" s="179" t="s">
        <v>152</v>
      </c>
      <c r="G146" s="126">
        <v>150</v>
      </c>
      <c r="H146" s="126">
        <v>150</v>
      </c>
      <c r="I146" s="212"/>
      <c r="J146" s="181">
        <v>150</v>
      </c>
    </row>
    <row r="147" spans="1:10" ht="12.75" customHeight="1" hidden="1" thickBot="1">
      <c r="A147" s="130"/>
      <c r="B147" s="131"/>
      <c r="C147" s="131"/>
      <c r="D147" s="131" t="s">
        <v>153</v>
      </c>
      <c r="E147" s="132">
        <v>5222</v>
      </c>
      <c r="F147" s="133" t="s">
        <v>93</v>
      </c>
      <c r="G147" s="134">
        <v>150</v>
      </c>
      <c r="H147" s="134">
        <v>150</v>
      </c>
      <c r="I147" s="213"/>
      <c r="J147" s="183">
        <v>150</v>
      </c>
    </row>
    <row r="148" spans="1:10" ht="12.75" customHeight="1" hidden="1">
      <c r="A148" s="122" t="s">
        <v>70</v>
      </c>
      <c r="B148" s="124" t="s">
        <v>154</v>
      </c>
      <c r="C148" s="124" t="s">
        <v>73</v>
      </c>
      <c r="D148" s="124" t="s">
        <v>2</v>
      </c>
      <c r="E148" s="125" t="s">
        <v>2</v>
      </c>
      <c r="F148" s="179" t="s">
        <v>155</v>
      </c>
      <c r="G148" s="126">
        <v>70</v>
      </c>
      <c r="H148" s="126">
        <v>70</v>
      </c>
      <c r="I148" s="212"/>
      <c r="J148" s="181">
        <v>70</v>
      </c>
    </row>
    <row r="149" spans="1:10" ht="12.75" customHeight="1" hidden="1" thickBot="1">
      <c r="A149" s="130"/>
      <c r="B149" s="131"/>
      <c r="C149" s="131"/>
      <c r="D149" s="131" t="s">
        <v>77</v>
      </c>
      <c r="E149" s="132">
        <v>5222</v>
      </c>
      <c r="F149" s="133" t="s">
        <v>156</v>
      </c>
      <c r="G149" s="134">
        <v>70</v>
      </c>
      <c r="H149" s="134">
        <v>70</v>
      </c>
      <c r="I149" s="213"/>
      <c r="J149" s="183">
        <v>70</v>
      </c>
    </row>
    <row r="150" spans="1:10" ht="12.75" customHeight="1" hidden="1">
      <c r="A150" s="122" t="s">
        <v>70</v>
      </c>
      <c r="B150" s="124" t="s">
        <v>157</v>
      </c>
      <c r="C150" s="124" t="s">
        <v>73</v>
      </c>
      <c r="D150" s="124" t="s">
        <v>2</v>
      </c>
      <c r="E150" s="125" t="s">
        <v>2</v>
      </c>
      <c r="F150" s="179" t="s">
        <v>158</v>
      </c>
      <c r="G150" s="126">
        <v>70</v>
      </c>
      <c r="H150" s="126">
        <v>70</v>
      </c>
      <c r="I150" s="212"/>
      <c r="J150" s="181">
        <v>70</v>
      </c>
    </row>
    <row r="151" spans="1:10" ht="12.75" customHeight="1" hidden="1" thickBot="1">
      <c r="A151" s="130"/>
      <c r="B151" s="131"/>
      <c r="C151" s="131"/>
      <c r="D151" s="131" t="s">
        <v>64</v>
      </c>
      <c r="E151" s="132">
        <v>5213</v>
      </c>
      <c r="F151" s="133" t="s">
        <v>159</v>
      </c>
      <c r="G151" s="134">
        <v>70</v>
      </c>
      <c r="H151" s="134">
        <v>70</v>
      </c>
      <c r="I151" s="213"/>
      <c r="J151" s="183">
        <v>70</v>
      </c>
    </row>
    <row r="152" spans="1:10" ht="12.75" customHeight="1" hidden="1">
      <c r="A152" s="122" t="s">
        <v>70</v>
      </c>
      <c r="B152" s="124" t="s">
        <v>197</v>
      </c>
      <c r="C152" s="124" t="s">
        <v>199</v>
      </c>
      <c r="D152" s="124" t="s">
        <v>2</v>
      </c>
      <c r="E152" s="125" t="s">
        <v>2</v>
      </c>
      <c r="F152" s="179" t="s">
        <v>198</v>
      </c>
      <c r="G152" s="126">
        <v>0</v>
      </c>
      <c r="H152" s="180">
        <v>20</v>
      </c>
      <c r="I152" s="180"/>
      <c r="J152" s="217">
        <v>20</v>
      </c>
    </row>
    <row r="153" spans="1:10" ht="12.75" customHeight="1" hidden="1" thickBot="1">
      <c r="A153" s="130"/>
      <c r="B153" s="131"/>
      <c r="C153" s="131"/>
      <c r="D153" s="131" t="s">
        <v>77</v>
      </c>
      <c r="E153" s="132">
        <v>5321</v>
      </c>
      <c r="F153" s="133" t="s">
        <v>75</v>
      </c>
      <c r="G153" s="134">
        <v>0</v>
      </c>
      <c r="H153" s="182">
        <f>H152</f>
        <v>20</v>
      </c>
      <c r="I153" s="182"/>
      <c r="J153" s="218">
        <f>J152</f>
        <v>20</v>
      </c>
    </row>
    <row r="154" spans="1:10" ht="12.75" customHeight="1" hidden="1">
      <c r="A154" s="122" t="s">
        <v>70</v>
      </c>
      <c r="B154" s="124" t="s">
        <v>208</v>
      </c>
      <c r="C154" s="124" t="s">
        <v>199</v>
      </c>
      <c r="D154" s="124" t="s">
        <v>2</v>
      </c>
      <c r="E154" s="125" t="s">
        <v>2</v>
      </c>
      <c r="F154" s="179" t="s">
        <v>200</v>
      </c>
      <c r="G154" s="126">
        <v>0</v>
      </c>
      <c r="H154" s="180">
        <v>16</v>
      </c>
      <c r="I154" s="180"/>
      <c r="J154" s="217">
        <v>16</v>
      </c>
    </row>
    <row r="155" spans="1:10" ht="12.75" customHeight="1" hidden="1" thickBot="1">
      <c r="A155" s="130"/>
      <c r="B155" s="131"/>
      <c r="C155" s="131"/>
      <c r="D155" s="131" t="s">
        <v>77</v>
      </c>
      <c r="E155" s="132">
        <v>5321</v>
      </c>
      <c r="F155" s="133" t="s">
        <v>75</v>
      </c>
      <c r="G155" s="134">
        <v>0</v>
      </c>
      <c r="H155" s="182">
        <f>H154</f>
        <v>16</v>
      </c>
      <c r="I155" s="182"/>
      <c r="J155" s="218">
        <f>J154</f>
        <v>16</v>
      </c>
    </row>
    <row r="156" spans="1:10" ht="12.75" customHeight="1" hidden="1">
      <c r="A156" s="122" t="s">
        <v>70</v>
      </c>
      <c r="B156" s="123" t="s">
        <v>231</v>
      </c>
      <c r="C156" s="123" t="s">
        <v>73</v>
      </c>
      <c r="D156" s="124" t="s">
        <v>2</v>
      </c>
      <c r="E156" s="125" t="s">
        <v>2</v>
      </c>
      <c r="F156" s="52" t="s">
        <v>232</v>
      </c>
      <c r="G156" s="126">
        <v>0</v>
      </c>
      <c r="H156" s="127">
        <v>100</v>
      </c>
      <c r="I156" s="128"/>
      <c r="J156" s="129">
        <v>100</v>
      </c>
    </row>
    <row r="157" spans="1:10" ht="12.75" customHeight="1" hidden="1" thickBot="1">
      <c r="A157" s="95"/>
      <c r="B157" s="115"/>
      <c r="C157" s="115"/>
      <c r="D157" s="115" t="s">
        <v>136</v>
      </c>
      <c r="E157" s="116">
        <v>5213</v>
      </c>
      <c r="F157" s="117" t="s">
        <v>159</v>
      </c>
      <c r="G157" s="118">
        <v>0</v>
      </c>
      <c r="H157" s="119">
        <v>100</v>
      </c>
      <c r="I157" s="120"/>
      <c r="J157" s="121">
        <v>100</v>
      </c>
    </row>
    <row r="158" spans="1:10" ht="23.25" customHeight="1" thickBot="1">
      <c r="A158" s="75" t="s">
        <v>70</v>
      </c>
      <c r="B158" s="150"/>
      <c r="C158" s="151"/>
      <c r="D158" s="219" t="s">
        <v>2</v>
      </c>
      <c r="E158" s="152" t="s">
        <v>2</v>
      </c>
      <c r="F158" s="76" t="s">
        <v>160</v>
      </c>
      <c r="G158" s="220">
        <v>0</v>
      </c>
      <c r="H158" s="220">
        <f>H159+H161+H164+H167</f>
        <v>4700</v>
      </c>
      <c r="I158" s="143">
        <v>0</v>
      </c>
      <c r="J158" s="221">
        <f>H158</f>
        <v>4700</v>
      </c>
    </row>
    <row r="159" spans="1:10" ht="12.75" customHeight="1" hidden="1">
      <c r="A159" s="122" t="s">
        <v>70</v>
      </c>
      <c r="B159" s="124" t="s">
        <v>249</v>
      </c>
      <c r="C159" s="124" t="s">
        <v>250</v>
      </c>
      <c r="D159" s="124" t="s">
        <v>2</v>
      </c>
      <c r="E159" s="125" t="s">
        <v>2</v>
      </c>
      <c r="F159" s="179" t="s">
        <v>251</v>
      </c>
      <c r="G159" s="126">
        <v>0</v>
      </c>
      <c r="H159" s="168">
        <v>1500</v>
      </c>
      <c r="I159" s="168"/>
      <c r="J159" s="189">
        <f>H159-I159</f>
        <v>1500</v>
      </c>
    </row>
    <row r="160" spans="1:10" ht="12.75" customHeight="1" hidden="1" thickBot="1">
      <c r="A160" s="130"/>
      <c r="B160" s="131"/>
      <c r="C160" s="131"/>
      <c r="D160" s="131" t="s">
        <v>114</v>
      </c>
      <c r="E160" s="132">
        <v>5321</v>
      </c>
      <c r="F160" s="133" t="s">
        <v>75</v>
      </c>
      <c r="G160" s="134">
        <v>0</v>
      </c>
      <c r="H160" s="171">
        <f>H159</f>
        <v>1500</v>
      </c>
      <c r="I160" s="171"/>
      <c r="J160" s="190">
        <f>J159</f>
        <v>1500</v>
      </c>
    </row>
    <row r="161" spans="1:10" ht="12.75" customHeight="1" hidden="1">
      <c r="A161" s="122" t="s">
        <v>70</v>
      </c>
      <c r="B161" s="124" t="s">
        <v>252</v>
      </c>
      <c r="C161" s="124" t="s">
        <v>253</v>
      </c>
      <c r="D161" s="124" t="s">
        <v>2</v>
      </c>
      <c r="E161" s="125" t="s">
        <v>2</v>
      </c>
      <c r="F161" s="179" t="s">
        <v>254</v>
      </c>
      <c r="G161" s="126">
        <v>0</v>
      </c>
      <c r="H161" s="168">
        <f>H162+H163</f>
        <v>1300</v>
      </c>
      <c r="I161" s="168"/>
      <c r="J161" s="189">
        <f>H161</f>
        <v>1300</v>
      </c>
    </row>
    <row r="162" spans="1:10" ht="12.75" customHeight="1" hidden="1">
      <c r="A162" s="222"/>
      <c r="B162" s="223"/>
      <c r="C162" s="223"/>
      <c r="D162" s="223" t="s">
        <v>114</v>
      </c>
      <c r="E162" s="224">
        <v>5321</v>
      </c>
      <c r="F162" s="225" t="s">
        <v>75</v>
      </c>
      <c r="G162" s="226">
        <v>0</v>
      </c>
      <c r="H162" s="227">
        <v>300</v>
      </c>
      <c r="I162" s="227"/>
      <c r="J162" s="228">
        <v>300</v>
      </c>
    </row>
    <row r="163" spans="1:10" ht="12.75" customHeight="1" hidden="1" thickBot="1">
      <c r="A163" s="229"/>
      <c r="B163" s="230"/>
      <c r="C163" s="230"/>
      <c r="D163" s="230" t="s">
        <v>114</v>
      </c>
      <c r="E163" s="231">
        <v>6341</v>
      </c>
      <c r="F163" s="232" t="s">
        <v>255</v>
      </c>
      <c r="G163" s="233"/>
      <c r="H163" s="234">
        <v>1000</v>
      </c>
      <c r="I163" s="234"/>
      <c r="J163" s="235">
        <v>1000</v>
      </c>
    </row>
    <row r="164" spans="1:10" ht="12.75" customHeight="1" hidden="1">
      <c r="A164" s="122" t="s">
        <v>70</v>
      </c>
      <c r="B164" s="124" t="s">
        <v>256</v>
      </c>
      <c r="C164" s="124" t="s">
        <v>257</v>
      </c>
      <c r="D164" s="124" t="s">
        <v>2</v>
      </c>
      <c r="E164" s="125" t="s">
        <v>2</v>
      </c>
      <c r="F164" s="179" t="s">
        <v>260</v>
      </c>
      <c r="G164" s="126">
        <v>0</v>
      </c>
      <c r="H164" s="168">
        <f>H165+H166</f>
        <v>1400</v>
      </c>
      <c r="I164" s="168"/>
      <c r="J164" s="189">
        <f>H164</f>
        <v>1400</v>
      </c>
    </row>
    <row r="165" spans="1:10" ht="12.75" customHeight="1" hidden="1">
      <c r="A165" s="236"/>
      <c r="B165" s="237"/>
      <c r="C165" s="237"/>
      <c r="D165" s="223" t="s">
        <v>114</v>
      </c>
      <c r="E165" s="224">
        <v>5321</v>
      </c>
      <c r="F165" s="225" t="s">
        <v>75</v>
      </c>
      <c r="G165" s="226">
        <v>0</v>
      </c>
      <c r="H165" s="234">
        <v>500</v>
      </c>
      <c r="I165" s="234"/>
      <c r="J165" s="235">
        <v>500</v>
      </c>
    </row>
    <row r="166" spans="1:10" ht="12.75" customHeight="1" hidden="1" thickBot="1">
      <c r="A166" s="130"/>
      <c r="B166" s="131"/>
      <c r="C166" s="131"/>
      <c r="D166" s="230" t="s">
        <v>114</v>
      </c>
      <c r="E166" s="231">
        <v>6341</v>
      </c>
      <c r="F166" s="232" t="s">
        <v>255</v>
      </c>
      <c r="G166" s="134">
        <v>0</v>
      </c>
      <c r="H166" s="171">
        <v>900</v>
      </c>
      <c r="I166" s="171"/>
      <c r="J166" s="190">
        <v>900</v>
      </c>
    </row>
    <row r="167" spans="1:10" ht="12.75" customHeight="1" hidden="1">
      <c r="A167" s="122" t="s">
        <v>70</v>
      </c>
      <c r="B167" s="124" t="s">
        <v>258</v>
      </c>
      <c r="C167" s="124" t="s">
        <v>259</v>
      </c>
      <c r="D167" s="124" t="s">
        <v>2</v>
      </c>
      <c r="E167" s="125" t="s">
        <v>2</v>
      </c>
      <c r="F167" s="179" t="s">
        <v>261</v>
      </c>
      <c r="G167" s="126">
        <v>0</v>
      </c>
      <c r="H167" s="168">
        <v>500</v>
      </c>
      <c r="I167" s="168"/>
      <c r="J167" s="189">
        <v>500</v>
      </c>
    </row>
    <row r="168" spans="1:10" ht="12.75" customHeight="1" hidden="1" thickBot="1">
      <c r="A168" s="130"/>
      <c r="B168" s="131"/>
      <c r="C168" s="131"/>
      <c r="D168" s="223" t="s">
        <v>114</v>
      </c>
      <c r="E168" s="224">
        <v>5321</v>
      </c>
      <c r="F168" s="225" t="s">
        <v>75</v>
      </c>
      <c r="G168" s="226">
        <v>0</v>
      </c>
      <c r="H168" s="171">
        <v>500</v>
      </c>
      <c r="I168" s="171"/>
      <c r="J168" s="190">
        <v>500</v>
      </c>
    </row>
    <row r="169" spans="1:10" ht="15" customHeight="1" thickBot="1">
      <c r="A169" s="238" t="s">
        <v>70</v>
      </c>
      <c r="B169" s="239"/>
      <c r="C169" s="240"/>
      <c r="D169" s="241" t="s">
        <v>2</v>
      </c>
      <c r="E169" s="141" t="s">
        <v>2</v>
      </c>
      <c r="F169" s="142" t="s">
        <v>161</v>
      </c>
      <c r="G169" s="143">
        <v>100</v>
      </c>
      <c r="H169" s="143">
        <v>100</v>
      </c>
      <c r="I169" s="143">
        <v>0</v>
      </c>
      <c r="J169" s="144">
        <f>G169</f>
        <v>100</v>
      </c>
    </row>
    <row r="170" spans="1:10" ht="15" customHeight="1" thickBot="1">
      <c r="A170" s="75" t="s">
        <v>70</v>
      </c>
      <c r="B170" s="150"/>
      <c r="C170" s="151"/>
      <c r="D170" s="219" t="s">
        <v>2</v>
      </c>
      <c r="E170" s="152" t="s">
        <v>2</v>
      </c>
      <c r="F170" s="242" t="s">
        <v>222</v>
      </c>
      <c r="G170" s="77">
        <v>0</v>
      </c>
      <c r="H170" s="77">
        <v>2639</v>
      </c>
      <c r="I170" s="77">
        <f>I49+I51+I53</f>
        <v>0</v>
      </c>
      <c r="J170" s="78">
        <f>H170</f>
        <v>2639</v>
      </c>
    </row>
  </sheetData>
  <sheetProtection/>
  <mergeCells count="7">
    <mergeCell ref="B49:C49"/>
    <mergeCell ref="A2:J2"/>
    <mergeCell ref="A4:J4"/>
    <mergeCell ref="A5:J5"/>
    <mergeCell ref="B7:C7"/>
    <mergeCell ref="B8:C8"/>
    <mergeCell ref="B39:C39"/>
  </mergeCells>
  <printOptions/>
  <pageMargins left="0.2362204724409449" right="0.2362204724409449" top="0.5511811023622047" bottom="0.5511811023622047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Skrbkova Ivana</dc:creator>
  <cp:keywords/>
  <dc:description/>
  <cp:lastModifiedBy>Maršálková Ivana</cp:lastModifiedBy>
  <cp:lastPrinted>2018-09-10T10:29:49Z</cp:lastPrinted>
  <dcterms:created xsi:type="dcterms:W3CDTF">2016-01-14T11:47:14Z</dcterms:created>
  <dcterms:modified xsi:type="dcterms:W3CDTF">2018-09-10T10:29:52Z</dcterms:modified>
  <cp:category/>
  <cp:version/>
  <cp:contentType/>
  <cp:contentStatus/>
</cp:coreProperties>
</file>