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6675" activeTab="2"/>
  </bookViews>
  <sheets>
    <sheet name="Bilance PaV" sheetId="1" r:id="rId1"/>
    <sheet name="91903" sheetId="2" r:id="rId2"/>
    <sheet name="912 07" sheetId="3" r:id="rId3"/>
  </sheets>
  <definedNames/>
  <calcPr fullCalcOnLoad="1"/>
</workbook>
</file>

<file path=xl/sharedStrings.xml><?xml version="1.0" encoding="utf-8"?>
<sst xmlns="http://schemas.openxmlformats.org/spreadsheetml/2006/main" count="253" uniqueCount="140">
  <si>
    <t>odbor kultury, památkové péče a cestovního ruchu</t>
  </si>
  <si>
    <t>§</t>
  </si>
  <si>
    <t>pol.</t>
  </si>
  <si>
    <t>x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</si>
  <si>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</si>
  <si>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</si>
  <si>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</si>
  <si>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</si>
  <si>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</si>
  <si>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</si>
  <si>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</si>
  <si>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</si>
  <si>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</si>
  <si>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</si>
  <si>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</si>
  <si>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</si>
  <si>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</si>
  <si>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</si>
  <si>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</si>
  <si>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</si>
  <si>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</si>
  <si>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</si>
  <si>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</si>
  <si>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</si>
  <si>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</si>
  <si>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</si>
  <si>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</si>
  <si>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</si>
  <si>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</si>
  <si>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</si>
  <si>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</si>
  <si>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</si>
  <si>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</si>
  <si>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</si>
  <si>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</si>
  <si>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</si>
  <si>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</si>
  <si>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</si>
  <si>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</si>
  <si>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</si>
  <si>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</si>
  <si>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</si>
  <si>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</si>
  <si>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</si>
  <si>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</si>
  <si>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</si>
  <si>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</si>
  <si>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</si>
  <si>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</si>
  <si>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</si>
  <si>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</si>
  <si>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</si>
  <si>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</si>
  <si>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</si>
  <si>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</si>
  <si>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</si>
  <si>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</si>
  <si>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</si>
  <si>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</si>
  <si>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DU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</si>
  <si>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</si>
  <si>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</si>
  <si>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1704</t>
  </si>
  <si>
    <t>1702</t>
  </si>
  <si>
    <t xml:space="preserve">    Resort. účelové dotace (ze SR, st.f.)</t>
  </si>
  <si>
    <t>3. Uhrazené splátky dlouhod.půjč.</t>
  </si>
  <si>
    <t>tis.Kč</t>
  </si>
  <si>
    <t>uk</t>
  </si>
  <si>
    <t>č.a.</t>
  </si>
  <si>
    <t>Jmenovité inv. a neinv. akce resortu</t>
  </si>
  <si>
    <t>VMaGČL - Nákup sbírkových předmětů</t>
  </si>
  <si>
    <t>VMaGČL - Kufr plný překvapení</t>
  </si>
  <si>
    <t>VMaGČL - Posuvné a stacionární regály</t>
  </si>
  <si>
    <t>SML - Zajištění arech. Výzk. u akce "Silnice II/270"</t>
  </si>
  <si>
    <t>912 07 - Účelové příspěvky PO</t>
  </si>
  <si>
    <t>KVK - Regály na knihy</t>
  </si>
  <si>
    <t>KVK - Materiál do půčoven</t>
  </si>
  <si>
    <t>SR 2018</t>
  </si>
  <si>
    <t>Zdrojová část rozpočtu LK 2018</t>
  </si>
  <si>
    <t xml:space="preserve">UR 2018 </t>
  </si>
  <si>
    <t>1. Zapojení fondů z r. 2017</t>
  </si>
  <si>
    <t>2. Zapojení  zákl.běžného účtu z r. 2017</t>
  </si>
  <si>
    <t>Výdajová část rozpočtu LK 2018</t>
  </si>
  <si>
    <t>1705</t>
  </si>
  <si>
    <t>AKVIZICE - MCRT, VMGCL, SML</t>
  </si>
  <si>
    <t>AKVIZICE - OGL - Akvizice uměleckých děl</t>
  </si>
  <si>
    <t>AKVIZICE - MČRT - Akvizice sbírka knižních vazeb J. Plátka</t>
  </si>
  <si>
    <t>UR 2018 I.</t>
  </si>
  <si>
    <t>UR 2018 II.</t>
  </si>
  <si>
    <t>1703</t>
  </si>
  <si>
    <t>AKVIZICE - SML - Nákup sbírkových předmětů</t>
  </si>
  <si>
    <t>3315</t>
  </si>
  <si>
    <t>6351</t>
  </si>
  <si>
    <t>OGL - Ozvučení</t>
  </si>
  <si>
    <t>SML - Podzemní depozitář</t>
  </si>
  <si>
    <t>MČRT - Projektová dokumentace čp 72</t>
  </si>
  <si>
    <t>VMaGČL - Vísecká rychta - rekonstrukce stodoly</t>
  </si>
  <si>
    <t>VMaGČL - Bezbariérové zpřístupnění expozic</t>
  </si>
  <si>
    <t>VMaGČL - Rekonstrukce šatlavy</t>
  </si>
  <si>
    <t>AKVIZICE - VMaGČL - Nákup sbírkových předmětů</t>
  </si>
  <si>
    <t>UR IV 2018</t>
  </si>
  <si>
    <t>0000</t>
  </si>
  <si>
    <t>Účelové příspěvky PO kraje v resortu  OKPPCR – záměry</t>
  </si>
  <si>
    <t>KVK - Pořízení databáze EBSO, e-knih</t>
  </si>
  <si>
    <t>KVK - Dokoupení PC, čteček, registračních tiskáren</t>
  </si>
  <si>
    <t>KVK - Nákup knihovnického nábytku</t>
  </si>
  <si>
    <t>KVK - Publikační činnost</t>
  </si>
  <si>
    <t>SML - Výměna kamerového systému</t>
  </si>
  <si>
    <t>SML - Zpracování studie Harrachov</t>
  </si>
  <si>
    <t>SML - Tvorba programů a videí</t>
  </si>
  <si>
    <t>SML - Oprava vily Masarykova</t>
  </si>
  <si>
    <t>SML - Výměna kotlů Masarykova</t>
  </si>
  <si>
    <t>SML - Zastínění oken DEPO Sloup</t>
  </si>
  <si>
    <t>VMGČL - Výstava 100 let</t>
  </si>
  <si>
    <t>VMGČL - Digitalizace rukopisů</t>
  </si>
  <si>
    <t>VMGČL - Restaurování a konzervace</t>
  </si>
  <si>
    <t>VMGČL - Vybavování stálých expozic</t>
  </si>
  <si>
    <t>VMGČL - Zpracování investičního záměru okna, dveře</t>
  </si>
  <si>
    <t>MČRT - Archeologický vázkum Přepeře</t>
  </si>
  <si>
    <t>MČRT - Rekonstrukce podia</t>
  </si>
  <si>
    <t>MČRT - Personální posílení archeolog</t>
  </si>
  <si>
    <t>MČRT - Spolupodíl - Tradiční lidová kultura</t>
  </si>
  <si>
    <t>Změna rozpočtu - rozpočtové opatření č. 332/18</t>
  </si>
  <si>
    <t>ZR-RO 332/18</t>
  </si>
  <si>
    <t>UR V 2018</t>
  </si>
  <si>
    <t>MČRT - Oprava koníren čp. 70</t>
  </si>
  <si>
    <t>Ekonomický odbor</t>
  </si>
  <si>
    <t>Kapitola 919 03 - Pokladní správa</t>
  </si>
  <si>
    <t>tis. Kč</t>
  </si>
  <si>
    <t>uk.</t>
  </si>
  <si>
    <t>919 03 - POKLADNÍ SPRÁVA</t>
  </si>
  <si>
    <t>UR I. 2018</t>
  </si>
  <si>
    <t>UR II. 2018</t>
  </si>
  <si>
    <t>SU</t>
  </si>
  <si>
    <t>Běžné (neinvestiční) výdaje resortu celkem</t>
  </si>
  <si>
    <t>z toho:</t>
  </si>
  <si>
    <t>031909</t>
  </si>
  <si>
    <t>Finanční rezerva na řešení věcných, finančních a organizačních opatření orgánů kraje</t>
  </si>
  <si>
    <t>nespecifikované rezervy</t>
  </si>
  <si>
    <t>příloha č. 1 ZRRO 332/18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</si>
</sst>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0"/>
    <numFmt numFmtId="168" formatCode="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C00000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80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66" fontId="5" fillId="0" borderId="22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9" fillId="0" borderId="0" xfId="59" applyFont="1">
      <alignment/>
      <protection/>
    </xf>
    <xf numFmtId="0" fontId="9" fillId="0" borderId="0" xfId="51" applyFont="1">
      <alignment/>
      <protection/>
    </xf>
    <xf numFmtId="164" fontId="10" fillId="0" borderId="0" xfId="59" applyNumberFormat="1" applyFont="1">
      <alignment/>
      <protection/>
    </xf>
    <xf numFmtId="164" fontId="9" fillId="0" borderId="0" xfId="59" applyNumberFormat="1" applyFont="1">
      <alignment/>
      <protection/>
    </xf>
    <xf numFmtId="0" fontId="59" fillId="0" borderId="0" xfId="0" applyFont="1" applyAlignment="1">
      <alignment/>
    </xf>
    <xf numFmtId="0" fontId="9" fillId="0" borderId="0" xfId="55" applyFont="1">
      <alignment/>
      <protection/>
    </xf>
    <xf numFmtId="164" fontId="9" fillId="0" borderId="0" xfId="50" applyNumberFormat="1" applyFont="1">
      <alignment/>
      <protection/>
    </xf>
    <xf numFmtId="0" fontId="9" fillId="0" borderId="0" xfId="56" applyFont="1">
      <alignment/>
      <protection/>
    </xf>
    <xf numFmtId="0" fontId="9" fillId="0" borderId="0" xfId="50" applyFont="1">
      <alignment/>
      <protection/>
    </xf>
    <xf numFmtId="164" fontId="13" fillId="0" borderId="0" xfId="50" applyNumberFormat="1" applyFont="1" applyAlignment="1">
      <alignment horizontal="center"/>
      <protection/>
    </xf>
    <xf numFmtId="0" fontId="14" fillId="0" borderId="0" xfId="56" applyFont="1" applyFill="1" applyAlignment="1">
      <alignment horizontal="center"/>
      <protection/>
    </xf>
    <xf numFmtId="4" fontId="14" fillId="0" borderId="0" xfId="56" applyNumberFormat="1" applyFont="1" applyFill="1" applyAlignment="1">
      <alignment horizontal="center"/>
      <protection/>
    </xf>
    <xf numFmtId="164" fontId="13" fillId="0" borderId="0" xfId="56" applyNumberFormat="1" applyFont="1" applyFill="1" applyAlignment="1">
      <alignment horizontal="center"/>
      <protection/>
    </xf>
    <xf numFmtId="0" fontId="13" fillId="0" borderId="23" xfId="56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horizontal="center" vertical="center" wrapText="1"/>
      <protection/>
    </xf>
    <xf numFmtId="0" fontId="13" fillId="0" borderId="25" xfId="56" applyFont="1" applyFill="1" applyBorder="1" applyAlignment="1">
      <alignment horizontal="center" vertical="center" wrapText="1"/>
      <protection/>
    </xf>
    <xf numFmtId="0" fontId="13" fillId="0" borderId="26" xfId="56" applyFont="1" applyFill="1" applyBorder="1" applyAlignment="1">
      <alignment horizontal="center" vertical="center" wrapText="1"/>
      <protection/>
    </xf>
    <xf numFmtId="0" fontId="13" fillId="0" borderId="11" xfId="48" applyFont="1" applyFill="1" applyBorder="1" applyAlignment="1">
      <alignment horizontal="center" vertical="center" wrapText="1"/>
      <protection/>
    </xf>
    <xf numFmtId="164" fontId="13" fillId="23" borderId="11" xfId="54" applyNumberFormat="1" applyFont="1" applyFill="1" applyBorder="1" applyAlignment="1">
      <alignment horizontal="center" vertical="center" wrapText="1"/>
      <protection/>
    </xf>
    <xf numFmtId="164" fontId="13" fillId="0" borderId="27" xfId="48" applyNumberFormat="1" applyFont="1" applyFill="1" applyBorder="1" applyAlignment="1">
      <alignment horizontal="center" vertical="center" wrapText="1"/>
      <protection/>
    </xf>
    <xf numFmtId="4" fontId="13" fillId="0" borderId="27" xfId="56" applyNumberFormat="1" applyFont="1" applyFill="1" applyBorder="1">
      <alignment/>
      <protection/>
    </xf>
    <xf numFmtId="0" fontId="13" fillId="34" borderId="13" xfId="56" applyFont="1" applyFill="1" applyBorder="1" applyAlignment="1">
      <alignment horizontal="center"/>
      <protection/>
    </xf>
    <xf numFmtId="0" fontId="13" fillId="34" borderId="28" xfId="56" applyFont="1" applyFill="1" applyBorder="1" applyAlignment="1">
      <alignment horizontal="center"/>
      <protection/>
    </xf>
    <xf numFmtId="49" fontId="13" fillId="34" borderId="29" xfId="61" applyNumberFormat="1" applyFont="1" applyFill="1" applyBorder="1" applyAlignment="1">
      <alignment horizontal="center" vertical="center"/>
      <protection/>
    </xf>
    <xf numFmtId="0" fontId="13" fillId="34" borderId="14" xfId="57" applyFont="1" applyFill="1" applyBorder="1" applyAlignment="1">
      <alignment horizontal="center" vertical="center"/>
      <protection/>
    </xf>
    <xf numFmtId="0" fontId="13" fillId="34" borderId="28" xfId="57" applyFont="1" applyFill="1" applyBorder="1" applyAlignment="1">
      <alignment horizontal="center" vertical="center"/>
      <protection/>
    </xf>
    <xf numFmtId="0" fontId="13" fillId="34" borderId="14" xfId="61" applyFont="1" applyFill="1" applyBorder="1" applyAlignment="1">
      <alignment vertical="center"/>
      <protection/>
    </xf>
    <xf numFmtId="4" fontId="15" fillId="34" borderId="14" xfId="61" applyNumberFormat="1" applyFont="1" applyFill="1" applyBorder="1" applyAlignment="1">
      <alignment vertical="center"/>
      <protection/>
    </xf>
    <xf numFmtId="4" fontId="15" fillId="34" borderId="14" xfId="56" applyNumberFormat="1" applyFont="1" applyFill="1" applyBorder="1">
      <alignment/>
      <protection/>
    </xf>
    <xf numFmtId="4" fontId="13" fillId="34" borderId="14" xfId="56" applyNumberFormat="1" applyFont="1" applyFill="1" applyBorder="1">
      <alignment/>
      <protection/>
    </xf>
    <xf numFmtId="4" fontId="13" fillId="34" borderId="15" xfId="61" applyNumberFormat="1" applyFont="1" applyFill="1" applyBorder="1" applyAlignment="1">
      <alignment vertical="center"/>
      <protection/>
    </xf>
    <xf numFmtId="0" fontId="13" fillId="34" borderId="16" xfId="56" applyFont="1" applyFill="1" applyBorder="1" applyAlignment="1">
      <alignment horizontal="center"/>
      <protection/>
    </xf>
    <xf numFmtId="0" fontId="13" fillId="34" borderId="30" xfId="56" applyFont="1" applyFill="1" applyBorder="1" applyAlignment="1">
      <alignment horizontal="center"/>
      <protection/>
    </xf>
    <xf numFmtId="49" fontId="13" fillId="34" borderId="31" xfId="61" applyNumberFormat="1" applyFont="1" applyFill="1" applyBorder="1" applyAlignment="1">
      <alignment horizontal="center" vertical="center"/>
      <protection/>
    </xf>
    <xf numFmtId="0" fontId="13" fillId="34" borderId="17" xfId="61" applyFont="1" applyFill="1" applyBorder="1" applyAlignment="1">
      <alignment vertical="center"/>
      <protection/>
    </xf>
    <xf numFmtId="4" fontId="15" fillId="34" borderId="17" xfId="61" applyNumberFormat="1" applyFont="1" applyFill="1" applyBorder="1" applyAlignment="1">
      <alignment vertical="center"/>
      <protection/>
    </xf>
    <xf numFmtId="4" fontId="15" fillId="34" borderId="17" xfId="57" applyNumberFormat="1" applyFont="1" applyFill="1" applyBorder="1" applyAlignment="1">
      <alignment vertical="center"/>
      <protection/>
    </xf>
    <xf numFmtId="4" fontId="13" fillId="34" borderId="17" xfId="57" applyNumberFormat="1" applyFont="1" applyFill="1" applyBorder="1" applyAlignment="1">
      <alignment vertical="center"/>
      <protection/>
    </xf>
    <xf numFmtId="4" fontId="13" fillId="34" borderId="18" xfId="61" applyNumberFormat="1" applyFont="1" applyFill="1" applyBorder="1" applyAlignment="1">
      <alignment vertical="center"/>
      <protection/>
    </xf>
    <xf numFmtId="0" fontId="13" fillId="34" borderId="17" xfId="61" applyFont="1" applyFill="1" applyBorder="1" applyAlignment="1">
      <alignment horizontal="center" vertical="center"/>
      <protection/>
    </xf>
    <xf numFmtId="4" fontId="15" fillId="34" borderId="14" xfId="57" applyNumberFormat="1" applyFont="1" applyFill="1" applyBorder="1" applyAlignment="1">
      <alignment vertical="center"/>
      <protection/>
    </xf>
    <xf numFmtId="4" fontId="13" fillId="34" borderId="14" xfId="57" applyNumberFormat="1" applyFont="1" applyFill="1" applyBorder="1" applyAlignment="1">
      <alignment vertical="center"/>
      <protection/>
    </xf>
    <xf numFmtId="0" fontId="13" fillId="34" borderId="30" xfId="61" applyFont="1" applyFill="1" applyBorder="1" applyAlignment="1">
      <alignment horizontal="center" vertical="center"/>
      <protection/>
    </xf>
    <xf numFmtId="0" fontId="13" fillId="34" borderId="30" xfId="61" applyFont="1" applyFill="1" applyBorder="1" applyAlignment="1">
      <alignment vertical="center" wrapText="1"/>
      <protection/>
    </xf>
    <xf numFmtId="49" fontId="13" fillId="34" borderId="31" xfId="61" applyNumberFormat="1" applyFont="1" applyFill="1" applyBorder="1" applyAlignment="1">
      <alignment horizontal="left" vertical="center"/>
      <protection/>
    </xf>
    <xf numFmtId="4" fontId="15" fillId="34" borderId="31" xfId="61" applyNumberFormat="1" applyFont="1" applyFill="1" applyBorder="1" applyAlignment="1">
      <alignment horizontal="right" vertical="center"/>
      <protection/>
    </xf>
    <xf numFmtId="4" fontId="13" fillId="34" borderId="31" xfId="61" applyNumberFormat="1" applyFont="1" applyFill="1" applyBorder="1" applyAlignment="1">
      <alignment horizontal="right" vertical="center"/>
      <protection/>
    </xf>
    <xf numFmtId="49" fontId="13" fillId="34" borderId="29" xfId="61" applyNumberFormat="1" applyFont="1" applyFill="1" applyBorder="1" applyAlignment="1">
      <alignment horizontal="left" vertical="center"/>
      <protection/>
    </xf>
    <xf numFmtId="4" fontId="15" fillId="34" borderId="29" xfId="61" applyNumberFormat="1" applyFont="1" applyFill="1" applyBorder="1" applyAlignment="1">
      <alignment horizontal="right" vertical="center"/>
      <protection/>
    </xf>
    <xf numFmtId="4" fontId="13" fillId="34" borderId="29" xfId="61" applyNumberFormat="1" applyFont="1" applyFill="1" applyBorder="1" applyAlignment="1">
      <alignment horizontal="right" vertical="center"/>
      <protection/>
    </xf>
    <xf numFmtId="0" fontId="13" fillId="34" borderId="13" xfId="57" applyFont="1" applyFill="1" applyBorder="1" applyAlignment="1">
      <alignment horizontal="center"/>
      <protection/>
    </xf>
    <xf numFmtId="0" fontId="13" fillId="34" borderId="28" xfId="57" applyFont="1" applyFill="1" applyBorder="1" applyAlignment="1">
      <alignment horizontal="center"/>
      <protection/>
    </xf>
    <xf numFmtId="0" fontId="13" fillId="34" borderId="14" xfId="61" applyFont="1" applyFill="1" applyBorder="1" applyAlignment="1">
      <alignment horizontal="center" vertical="center"/>
      <protection/>
    </xf>
    <xf numFmtId="4" fontId="15" fillId="34" borderId="14" xfId="61" applyNumberFormat="1" applyFont="1" applyFill="1" applyBorder="1" applyAlignment="1">
      <alignment horizontal="right" vertical="center"/>
      <protection/>
    </xf>
    <xf numFmtId="4" fontId="13" fillId="34" borderId="15" xfId="57" applyNumberFormat="1" applyFont="1" applyFill="1" applyBorder="1" applyAlignment="1">
      <alignment vertical="center"/>
      <protection/>
    </xf>
    <xf numFmtId="0" fontId="13" fillId="34" borderId="30" xfId="57" applyFont="1" applyFill="1" applyBorder="1" applyAlignment="1">
      <alignment horizontal="center"/>
      <protection/>
    </xf>
    <xf numFmtId="0" fontId="13" fillId="34" borderId="16" xfId="57" applyFont="1" applyFill="1" applyBorder="1" applyAlignment="1">
      <alignment horizontal="center"/>
      <protection/>
    </xf>
    <xf numFmtId="0" fontId="13" fillId="34" borderId="17" xfId="57" applyFont="1" applyFill="1" applyBorder="1" applyAlignment="1">
      <alignment horizontal="center" vertical="center"/>
      <protection/>
    </xf>
    <xf numFmtId="4" fontId="15" fillId="34" borderId="17" xfId="61" applyNumberFormat="1" applyFont="1" applyFill="1" applyBorder="1" applyAlignment="1">
      <alignment horizontal="right" vertical="center"/>
      <protection/>
    </xf>
    <xf numFmtId="49" fontId="60" fillId="34" borderId="32" xfId="61" applyNumberFormat="1" applyFont="1" applyFill="1" applyBorder="1" applyAlignment="1">
      <alignment horizontal="center" vertical="center"/>
      <protection/>
    </xf>
    <xf numFmtId="4" fontId="61" fillId="34" borderId="17" xfId="57" applyNumberFormat="1" applyFont="1" applyFill="1" applyBorder="1" applyAlignment="1">
      <alignment vertical="center"/>
      <protection/>
    </xf>
    <xf numFmtId="0" fontId="60" fillId="34" borderId="33" xfId="0" applyFont="1" applyFill="1" applyBorder="1" applyAlignment="1">
      <alignment/>
    </xf>
    <xf numFmtId="0" fontId="60" fillId="34" borderId="17" xfId="0" applyFont="1" applyFill="1" applyBorder="1" applyAlignment="1">
      <alignment horizontal="center"/>
    </xf>
    <xf numFmtId="4" fontId="13" fillId="34" borderId="18" xfId="57" applyNumberFormat="1" applyFont="1" applyFill="1" applyBorder="1" applyAlignment="1">
      <alignment vertical="center"/>
      <protection/>
    </xf>
    <xf numFmtId="0" fontId="13" fillId="34" borderId="30" xfId="57" applyFont="1" applyFill="1" applyBorder="1" applyAlignment="1">
      <alignment horizontal="center" vertical="center"/>
      <protection/>
    </xf>
    <xf numFmtId="0" fontId="13" fillId="7" borderId="34" xfId="57" applyFont="1" applyFill="1" applyBorder="1" applyAlignment="1">
      <alignment horizontal="center"/>
      <protection/>
    </xf>
    <xf numFmtId="0" fontId="13" fillId="7" borderId="35" xfId="57" applyFont="1" applyFill="1" applyBorder="1" applyAlignment="1">
      <alignment horizontal="center"/>
      <protection/>
    </xf>
    <xf numFmtId="49" fontId="13" fillId="7" borderId="36" xfId="61" applyNumberFormat="1" applyFont="1" applyFill="1" applyBorder="1" applyAlignment="1">
      <alignment horizontal="center" vertical="center"/>
      <protection/>
    </xf>
    <xf numFmtId="0" fontId="13" fillId="7" borderId="37" xfId="57" applyFont="1" applyFill="1" applyBorder="1" applyAlignment="1">
      <alignment horizontal="center" vertical="center"/>
      <protection/>
    </xf>
    <xf numFmtId="0" fontId="13" fillId="7" borderId="35" xfId="57" applyFont="1" applyFill="1" applyBorder="1" applyAlignment="1">
      <alignment horizontal="center" vertical="center"/>
      <protection/>
    </xf>
    <xf numFmtId="0" fontId="13" fillId="7" borderId="37" xfId="61" applyFont="1" applyFill="1" applyBorder="1" applyAlignment="1">
      <alignment vertical="center"/>
      <protection/>
    </xf>
    <xf numFmtId="4" fontId="15" fillId="7" borderId="37" xfId="61" applyNumberFormat="1" applyFont="1" applyFill="1" applyBorder="1" applyAlignment="1">
      <alignment horizontal="right" vertical="center"/>
      <protection/>
    </xf>
    <xf numFmtId="4" fontId="15" fillId="7" borderId="37" xfId="57" applyNumberFormat="1" applyFont="1" applyFill="1" applyBorder="1" applyAlignment="1">
      <alignment vertical="center"/>
      <protection/>
    </xf>
    <xf numFmtId="4" fontId="13" fillId="7" borderId="38" xfId="57" applyNumberFormat="1" applyFont="1" applyFill="1" applyBorder="1" applyAlignment="1">
      <alignment vertical="center"/>
      <protection/>
    </xf>
    <xf numFmtId="0" fontId="9" fillId="0" borderId="0" xfId="58" applyFont="1" applyAlignment="1">
      <alignment/>
      <protection/>
    </xf>
    <xf numFmtId="0" fontId="9" fillId="0" borderId="0" xfId="58" applyFont="1">
      <alignment/>
      <protection/>
    </xf>
    <xf numFmtId="4" fontId="9" fillId="0" borderId="0" xfId="58" applyNumberFormat="1" applyFont="1">
      <alignment/>
      <protection/>
    </xf>
    <xf numFmtId="0" fontId="15" fillId="0" borderId="0" xfId="63" applyFont="1" applyAlignment="1">
      <alignment horizontal="right"/>
      <protection/>
    </xf>
    <xf numFmtId="0" fontId="11" fillId="0" borderId="0" xfId="55" applyFont="1" applyAlignment="1">
      <alignment wrapText="1"/>
      <protection/>
    </xf>
    <xf numFmtId="0" fontId="11" fillId="0" borderId="0" xfId="55" applyFont="1" applyAlignment="1">
      <alignment horizontal="center" wrapText="1"/>
      <protection/>
    </xf>
    <xf numFmtId="0" fontId="12" fillId="0" borderId="0" xfId="52" applyFont="1" applyFill="1" applyAlignment="1">
      <alignment horizontal="center" wrapText="1"/>
      <protection/>
    </xf>
    <xf numFmtId="0" fontId="62" fillId="0" borderId="0" xfId="0" applyFont="1" applyAlignment="1">
      <alignment vertical="center"/>
    </xf>
    <xf numFmtId="4" fontId="9" fillId="0" borderId="0" xfId="61" applyNumberFormat="1" applyFont="1" applyAlignment="1">
      <alignment wrapText="1"/>
      <protection/>
    </xf>
    <xf numFmtId="0" fontId="9" fillId="0" borderId="0" xfId="61" applyFont="1" applyAlignment="1">
      <alignment wrapText="1"/>
      <protection/>
    </xf>
    <xf numFmtId="0" fontId="13" fillId="0" borderId="0" xfId="61" applyFont="1" applyAlignment="1">
      <alignment horizontal="center" wrapText="1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13" fillId="0" borderId="24" xfId="58" applyFont="1" applyFill="1" applyBorder="1" applyAlignment="1">
      <alignment horizontal="center" vertical="center"/>
      <protection/>
    </xf>
    <xf numFmtId="0" fontId="13" fillId="0" borderId="26" xfId="58" applyFont="1" applyFill="1" applyBorder="1" applyAlignment="1">
      <alignment horizontal="center" vertical="center"/>
      <protection/>
    </xf>
    <xf numFmtId="0" fontId="13" fillId="0" borderId="25" xfId="58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3" fillId="0" borderId="11" xfId="58" applyFont="1" applyFill="1" applyBorder="1" applyAlignment="1">
      <alignment horizontal="center" vertical="center"/>
      <protection/>
    </xf>
    <xf numFmtId="0" fontId="13" fillId="0" borderId="11" xfId="58" applyFont="1" applyFill="1" applyBorder="1" applyAlignment="1">
      <alignment horizontal="left" vertical="center"/>
      <protection/>
    </xf>
    <xf numFmtId="4" fontId="13" fillId="0" borderId="39" xfId="58" applyNumberFormat="1" applyFont="1" applyFill="1" applyBorder="1" applyAlignment="1">
      <alignment vertical="center"/>
      <protection/>
    </xf>
    <xf numFmtId="164" fontId="13" fillId="35" borderId="40" xfId="58" applyNumberFormat="1" applyFont="1" applyFill="1" applyBorder="1" applyAlignment="1">
      <alignment vertical="center"/>
      <protection/>
    </xf>
    <xf numFmtId="164" fontId="13" fillId="0" borderId="12" xfId="58" applyNumberFormat="1" applyFont="1" applyFill="1" applyBorder="1" applyAlignment="1">
      <alignment vertical="center"/>
      <protection/>
    </xf>
    <xf numFmtId="0" fontId="62" fillId="23" borderId="41" xfId="0" applyFont="1" applyFill="1" applyBorder="1" applyAlignment="1">
      <alignment vertical="center"/>
    </xf>
    <xf numFmtId="49" fontId="13" fillId="23" borderId="42" xfId="58" applyNumberFormat="1" applyFont="1" applyFill="1" applyBorder="1" applyAlignment="1">
      <alignment horizontal="center" vertical="center"/>
      <protection/>
    </xf>
    <xf numFmtId="49" fontId="13" fillId="23" borderId="43" xfId="58" applyNumberFormat="1" applyFont="1" applyFill="1" applyBorder="1" applyAlignment="1">
      <alignment horizontal="center" vertical="center"/>
      <protection/>
    </xf>
    <xf numFmtId="0" fontId="62" fillId="23" borderId="44" xfId="0" applyFont="1" applyFill="1" applyBorder="1" applyAlignment="1">
      <alignment horizontal="center" vertical="center"/>
    </xf>
    <xf numFmtId="0" fontId="6" fillId="23" borderId="44" xfId="53" applyFont="1" applyFill="1" applyBorder="1" applyAlignment="1">
      <alignment horizontal="center" vertical="center"/>
      <protection/>
    </xf>
    <xf numFmtId="0" fontId="13" fillId="23" borderId="44" xfId="58" applyFont="1" applyFill="1" applyBorder="1" applyAlignment="1">
      <alignment vertical="center" wrapText="1"/>
      <protection/>
    </xf>
    <xf numFmtId="4" fontId="13" fillId="23" borderId="44" xfId="53" applyNumberFormat="1" applyFont="1" applyFill="1" applyBorder="1" applyAlignment="1">
      <alignment horizontal="right" vertical="center"/>
      <protection/>
    </xf>
    <xf numFmtId="164" fontId="60" fillId="23" borderId="44" xfId="0" applyNumberFormat="1" applyFont="1" applyFill="1" applyBorder="1" applyAlignment="1">
      <alignment vertical="center"/>
    </xf>
    <xf numFmtId="164" fontId="13" fillId="23" borderId="45" xfId="58" applyNumberFormat="1" applyFont="1" applyFill="1" applyBorder="1" applyAlignment="1">
      <alignment vertical="center"/>
      <protection/>
    </xf>
    <xf numFmtId="0" fontId="15" fillId="23" borderId="46" xfId="62" applyFont="1" applyFill="1" applyBorder="1" applyAlignment="1">
      <alignment vertical="center" wrapText="1"/>
      <protection/>
    </xf>
    <xf numFmtId="49" fontId="15" fillId="23" borderId="47" xfId="62" applyNumberFormat="1" applyFont="1" applyFill="1" applyBorder="1" applyAlignment="1">
      <alignment horizontal="center" vertical="center" wrapText="1"/>
      <protection/>
    </xf>
    <xf numFmtId="49" fontId="15" fillId="23" borderId="48" xfId="62" applyNumberFormat="1" applyFont="1" applyFill="1" applyBorder="1" applyAlignment="1">
      <alignment horizontal="center" vertical="center" wrapText="1"/>
      <protection/>
    </xf>
    <xf numFmtId="0" fontId="15" fillId="23" borderId="49" xfId="58" applyFont="1" applyFill="1" applyBorder="1" applyAlignment="1">
      <alignment horizontal="center" vertical="center"/>
      <protection/>
    </xf>
    <xf numFmtId="0" fontId="15" fillId="23" borderId="37" xfId="58" applyFont="1" applyFill="1" applyBorder="1" applyAlignment="1">
      <alignment vertical="center" wrapText="1"/>
      <protection/>
    </xf>
    <xf numFmtId="4" fontId="15" fillId="23" borderId="49" xfId="60" applyNumberFormat="1" applyFont="1" applyFill="1" applyBorder="1" applyAlignment="1">
      <alignment vertical="center" wrapText="1"/>
      <protection/>
    </xf>
    <xf numFmtId="164" fontId="15" fillId="23" borderId="49" xfId="53" applyNumberFormat="1" applyFont="1" applyFill="1" applyBorder="1" applyAlignment="1">
      <alignment vertical="center" wrapText="1"/>
      <protection/>
    </xf>
    <xf numFmtId="164" fontId="15" fillId="23" borderId="50" xfId="58" applyNumberFormat="1" applyFont="1" applyFill="1" applyBorder="1" applyAlignment="1">
      <alignment vertical="center"/>
      <protection/>
    </xf>
    <xf numFmtId="0" fontId="63" fillId="0" borderId="23" xfId="57" applyFont="1" applyBorder="1" applyAlignment="1">
      <alignment horizontal="left" vertical="center"/>
      <protection/>
    </xf>
    <xf numFmtId="0" fontId="13" fillId="0" borderId="25" xfId="56" applyFont="1" applyFill="1" applyBorder="1" applyAlignment="1">
      <alignment horizontal="center"/>
      <protection/>
    </xf>
    <xf numFmtId="0" fontId="13" fillId="0" borderId="26" xfId="56" applyFont="1" applyFill="1" applyBorder="1" applyAlignment="1">
      <alignment horizontal="center"/>
      <protection/>
    </xf>
    <xf numFmtId="0" fontId="63" fillId="0" borderId="26" xfId="57" applyFont="1" applyBorder="1" applyAlignment="1">
      <alignment horizontal="left" vertical="center"/>
      <protection/>
    </xf>
    <xf numFmtId="4" fontId="13" fillId="0" borderId="51" xfId="56" applyNumberFormat="1" applyFont="1" applyFill="1" applyBorder="1">
      <alignment/>
      <protection/>
    </xf>
    <xf numFmtId="4" fontId="13" fillId="0" borderId="51" xfId="56" applyNumberFormat="1" applyFont="1" applyFill="1" applyBorder="1" applyAlignment="1">
      <alignment horizontal="right"/>
      <protection/>
    </xf>
    <xf numFmtId="4" fontId="13" fillId="0" borderId="52" xfId="56" applyNumberFormat="1" applyFont="1" applyFill="1" applyBorder="1">
      <alignment/>
      <protection/>
    </xf>
    <xf numFmtId="0" fontId="13" fillId="0" borderId="40" xfId="56" applyFont="1" applyFill="1" applyBorder="1" applyAlignment="1">
      <alignment horizontal="center"/>
      <protection/>
    </xf>
    <xf numFmtId="0" fontId="63" fillId="0" borderId="40" xfId="57" applyFont="1" applyBorder="1" applyAlignment="1">
      <alignment horizontal="left" vertical="center"/>
      <protection/>
    </xf>
    <xf numFmtId="4" fontId="13" fillId="0" borderId="40" xfId="56" applyNumberFormat="1" applyFont="1" applyFill="1" applyBorder="1">
      <alignment/>
      <protection/>
    </xf>
    <xf numFmtId="4" fontId="13" fillId="0" borderId="40" xfId="56" applyNumberFormat="1" applyFont="1" applyFill="1" applyBorder="1" applyAlignment="1">
      <alignment horizontal="right"/>
      <protection/>
    </xf>
    <xf numFmtId="0" fontId="64" fillId="0" borderId="53" xfId="57" applyFont="1" applyBorder="1" applyAlignment="1">
      <alignment horizontal="left" vertical="center"/>
      <protection/>
    </xf>
    <xf numFmtId="0" fontId="4" fillId="33" borderId="22" xfId="0" applyFont="1" applyFill="1" applyBorder="1" applyAlignment="1">
      <alignment horizontal="center"/>
    </xf>
    <xf numFmtId="0" fontId="16" fillId="0" borderId="53" xfId="58" applyFont="1" applyFill="1" applyBorder="1" applyAlignment="1">
      <alignment horizontal="left" vertical="center"/>
      <protection/>
    </xf>
    <xf numFmtId="0" fontId="16" fillId="0" borderId="40" xfId="58" applyFont="1" applyFill="1" applyBorder="1" applyAlignment="1">
      <alignment horizontal="left" vertical="center"/>
      <protection/>
    </xf>
    <xf numFmtId="0" fontId="16" fillId="0" borderId="27" xfId="58" applyFont="1" applyFill="1" applyBorder="1" applyAlignment="1">
      <alignment horizontal="left" vertical="center"/>
      <protection/>
    </xf>
    <xf numFmtId="0" fontId="15" fillId="0" borderId="0" xfId="63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2" fillId="0" borderId="0" xfId="52" applyFont="1" applyFill="1" applyAlignment="1">
      <alignment horizontal="center" wrapText="1"/>
      <protection/>
    </xf>
    <xf numFmtId="0" fontId="12" fillId="0" borderId="0" xfId="52" applyFont="1" applyFill="1" applyAlignment="1">
      <alignment horizontal="center" vertical="center"/>
      <protection/>
    </xf>
    <xf numFmtId="0" fontId="13" fillId="0" borderId="24" xfId="58" applyFont="1" applyFill="1" applyBorder="1" applyAlignment="1">
      <alignment horizontal="center" vertical="center"/>
      <protection/>
    </xf>
    <xf numFmtId="0" fontId="13" fillId="0" borderId="39" xfId="58" applyFont="1" applyFill="1" applyBorder="1" applyAlignment="1">
      <alignment horizontal="center" vertical="center"/>
      <protection/>
    </xf>
    <xf numFmtId="3" fontId="12" fillId="0" borderId="0" xfId="48" applyNumberFormat="1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12" fillId="0" borderId="0" xfId="50" applyFont="1" applyFill="1" applyAlignment="1">
      <alignment horizont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2 2" xfId="50"/>
    <cellStyle name="Normální 3 2" xfId="51"/>
    <cellStyle name="Normální 4 2" xfId="52"/>
    <cellStyle name="normální_03 Podrobny_rozpis_rozpoctu_2010_Klíma" xfId="53"/>
    <cellStyle name="normální_04 - OSMTVS" xfId="54"/>
    <cellStyle name="normální_2. Rozpočet 2007 - tabulky" xfId="55"/>
    <cellStyle name="normální_Rozpis výdajů 03 bez PO 2" xfId="56"/>
    <cellStyle name="normální_Rozpis výdajů 03 bez PO 2 2" xfId="57"/>
    <cellStyle name="normální_Rozpis výdajů 03 bez PO 2 2 2" xfId="58"/>
    <cellStyle name="normální_Rozpis výdajů 03 bez PO 3" xfId="59"/>
    <cellStyle name="normální_Rozpis výdajů 03 bez PO_03. Ekonomický" xfId="60"/>
    <cellStyle name="normální_Rozpis výdajů 03 bez PO_04 - OSMTVS 2" xfId="61"/>
    <cellStyle name="normální_Rozpis výdajů 03 bez PO_UR 2008 1-168 tisk" xfId="62"/>
    <cellStyle name="normální_Rozpočet 2004 (ZK)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D2" sqref="D2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5.75" thickBot="1">
      <c r="A1" s="164" t="s">
        <v>78</v>
      </c>
      <c r="B1" s="164"/>
      <c r="C1" s="1"/>
      <c r="D1" s="1"/>
      <c r="E1" s="2" t="s">
        <v>4</v>
      </c>
    </row>
    <row r="2" spans="1:5" ht="24.75" thickBot="1">
      <c r="A2" s="3" t="s">
        <v>5</v>
      </c>
      <c r="B2" s="4" t="s">
        <v>6</v>
      </c>
      <c r="C2" s="5" t="s">
        <v>87</v>
      </c>
      <c r="D2" s="5" t="s">
        <v>123</v>
      </c>
      <c r="E2" s="5" t="s">
        <v>88</v>
      </c>
    </row>
    <row r="3" spans="1:5" ht="15" customHeight="1">
      <c r="A3" s="6" t="s">
        <v>7</v>
      </c>
      <c r="B3" s="7" t="s">
        <v>8</v>
      </c>
      <c r="C3" s="8">
        <f>C4+C5+C6</f>
        <v>3136315.48</v>
      </c>
      <c r="D3" s="8">
        <f>D4+D5+D6</f>
        <v>0</v>
      </c>
      <c r="E3" s="9">
        <f aca="true" t="shared" si="0" ref="E3:E24">C3+D3</f>
        <v>3136315.48</v>
      </c>
    </row>
    <row r="4" spans="1:10" ht="15" customHeight="1">
      <c r="A4" s="10" t="s">
        <v>9</v>
      </c>
      <c r="B4" s="11" t="s">
        <v>10</v>
      </c>
      <c r="C4" s="12">
        <v>2965582.22</v>
      </c>
      <c r="D4" s="13">
        <v>0</v>
      </c>
      <c r="E4" s="14">
        <f t="shared" si="0"/>
        <v>2965582.22</v>
      </c>
      <c r="J4" s="36"/>
    </row>
    <row r="5" spans="1:5" ht="15" customHeight="1">
      <c r="A5" s="10" t="s">
        <v>11</v>
      </c>
      <c r="B5" s="11" t="s">
        <v>12</v>
      </c>
      <c r="C5" s="12">
        <v>136691.75</v>
      </c>
      <c r="D5" s="15">
        <v>0</v>
      </c>
      <c r="E5" s="14">
        <f t="shared" si="0"/>
        <v>136691.75</v>
      </c>
    </row>
    <row r="6" spans="1:5" ht="15" customHeight="1">
      <c r="A6" s="10" t="s">
        <v>13</v>
      </c>
      <c r="B6" s="11" t="s">
        <v>14</v>
      </c>
      <c r="C6" s="12">
        <v>34041.509999999995</v>
      </c>
      <c r="D6" s="12">
        <v>0</v>
      </c>
      <c r="E6" s="14">
        <f t="shared" si="0"/>
        <v>34041.509999999995</v>
      </c>
    </row>
    <row r="7" spans="1:5" ht="15" customHeight="1">
      <c r="A7" s="16" t="s">
        <v>15</v>
      </c>
      <c r="B7" s="11" t="s">
        <v>16</v>
      </c>
      <c r="C7" s="17">
        <f>C8+C14</f>
        <v>5802842.880000001</v>
      </c>
      <c r="D7" s="17">
        <f>D8+D14</f>
        <v>0</v>
      </c>
      <c r="E7" s="18">
        <f t="shared" si="0"/>
        <v>5802842.880000001</v>
      </c>
    </row>
    <row r="8" spans="1:5" ht="15" customHeight="1">
      <c r="A8" s="10" t="s">
        <v>60</v>
      </c>
      <c r="B8" s="11" t="s">
        <v>17</v>
      </c>
      <c r="C8" s="12">
        <f>C9+C10+C12+C13+C11</f>
        <v>5671741.680000001</v>
      </c>
      <c r="D8" s="12">
        <f>D9+D10+D12+D13</f>
        <v>0</v>
      </c>
      <c r="E8" s="19">
        <f t="shared" si="0"/>
        <v>5671741.680000001</v>
      </c>
    </row>
    <row r="9" spans="1:5" ht="15" customHeight="1">
      <c r="A9" s="10" t="s">
        <v>18</v>
      </c>
      <c r="B9" s="11" t="s">
        <v>19</v>
      </c>
      <c r="C9" s="12">
        <v>70970.2</v>
      </c>
      <c r="D9" s="12">
        <v>0</v>
      </c>
      <c r="E9" s="19">
        <f t="shared" si="0"/>
        <v>70970.2</v>
      </c>
    </row>
    <row r="10" spans="1:5" ht="15" customHeight="1">
      <c r="A10" s="10" t="s">
        <v>20</v>
      </c>
      <c r="B10" s="11" t="s">
        <v>17</v>
      </c>
      <c r="C10" s="12">
        <v>5573702.17</v>
      </c>
      <c r="D10" s="12">
        <v>0</v>
      </c>
      <c r="E10" s="19">
        <f t="shared" si="0"/>
        <v>5573702.17</v>
      </c>
    </row>
    <row r="11" spans="1:5" ht="15" customHeight="1">
      <c r="A11" s="10" t="s">
        <v>21</v>
      </c>
      <c r="B11" s="11">
        <v>4123</v>
      </c>
      <c r="C11" s="12">
        <v>0</v>
      </c>
      <c r="D11" s="12">
        <v>0</v>
      </c>
      <c r="E11" s="19">
        <f>SUM(C11:D11)</f>
        <v>0</v>
      </c>
    </row>
    <row r="12" spans="1:5" ht="15" customHeight="1">
      <c r="A12" s="10" t="s">
        <v>22</v>
      </c>
      <c r="B12" s="11" t="s">
        <v>23</v>
      </c>
      <c r="C12" s="12">
        <v>716.19</v>
      </c>
      <c r="D12" s="12">
        <v>0</v>
      </c>
      <c r="E12" s="19">
        <f>SUM(C12:D12)</f>
        <v>716.19</v>
      </c>
    </row>
    <row r="13" spans="1:5" ht="15" customHeight="1">
      <c r="A13" s="10" t="s">
        <v>24</v>
      </c>
      <c r="B13" s="11">
        <v>4121</v>
      </c>
      <c r="C13" s="12">
        <v>26353.12</v>
      </c>
      <c r="D13" s="12">
        <v>0</v>
      </c>
      <c r="E13" s="19">
        <f>SUM(C13:D13)</f>
        <v>26353.12</v>
      </c>
    </row>
    <row r="14" spans="1:5" ht="15" customHeight="1">
      <c r="A14" s="10" t="s">
        <v>61</v>
      </c>
      <c r="B14" s="11" t="s">
        <v>25</v>
      </c>
      <c r="C14" s="12">
        <f>C15+C16+C17+C18</f>
        <v>131101.19999999998</v>
      </c>
      <c r="D14" s="12">
        <f>D15+D17+D18</f>
        <v>0</v>
      </c>
      <c r="E14" s="19">
        <f t="shared" si="0"/>
        <v>131101.19999999998</v>
      </c>
    </row>
    <row r="15" spans="1:5" ht="15" customHeight="1">
      <c r="A15" s="10" t="s">
        <v>64</v>
      </c>
      <c r="B15" s="11" t="s">
        <v>26</v>
      </c>
      <c r="C15" s="12">
        <v>127293.23999999999</v>
      </c>
      <c r="D15" s="12">
        <v>0</v>
      </c>
      <c r="E15" s="19">
        <f t="shared" si="0"/>
        <v>127293.23999999999</v>
      </c>
    </row>
    <row r="16" spans="1:5" ht="15" customHeight="1">
      <c r="A16" s="10" t="s">
        <v>27</v>
      </c>
      <c r="B16" s="11">
        <v>4223</v>
      </c>
      <c r="C16" s="12">
        <v>0</v>
      </c>
      <c r="D16" s="12">
        <v>0</v>
      </c>
      <c r="E16" s="19">
        <f>SUM(C16:D16)</f>
        <v>0</v>
      </c>
    </row>
    <row r="17" spans="1:5" ht="15" customHeight="1">
      <c r="A17" s="10" t="s">
        <v>28</v>
      </c>
      <c r="B17" s="11" t="s">
        <v>29</v>
      </c>
      <c r="C17" s="12">
        <v>3340.55</v>
      </c>
      <c r="D17" s="12">
        <v>0</v>
      </c>
      <c r="E17" s="19">
        <f>SUM(C17:D17)</f>
        <v>3340.55</v>
      </c>
    </row>
    <row r="18" spans="1:5" ht="15" customHeight="1">
      <c r="A18" s="10" t="s">
        <v>30</v>
      </c>
      <c r="B18" s="11">
        <v>4221</v>
      </c>
      <c r="C18" s="12">
        <v>467.41</v>
      </c>
      <c r="D18" s="12">
        <v>0</v>
      </c>
      <c r="E18" s="19">
        <f>SUM(C18:D18)</f>
        <v>467.41</v>
      </c>
    </row>
    <row r="19" spans="1:5" ht="15" customHeight="1">
      <c r="A19" s="16" t="s">
        <v>31</v>
      </c>
      <c r="B19" s="20" t="s">
        <v>32</v>
      </c>
      <c r="C19" s="17">
        <f>C3+C7</f>
        <v>8939158.360000001</v>
      </c>
      <c r="D19" s="17">
        <f>D3+D7</f>
        <v>0</v>
      </c>
      <c r="E19" s="18">
        <f t="shared" si="0"/>
        <v>8939158.360000001</v>
      </c>
    </row>
    <row r="20" spans="1:5" ht="15" customHeight="1">
      <c r="A20" s="16" t="s">
        <v>33</v>
      </c>
      <c r="B20" s="20" t="s">
        <v>34</v>
      </c>
      <c r="C20" s="17">
        <f>SUM(C21:C23)</f>
        <v>1951508.7400000002</v>
      </c>
      <c r="D20" s="17">
        <f>SUM(D21:D23)</f>
        <v>0</v>
      </c>
      <c r="E20" s="18">
        <f t="shared" si="0"/>
        <v>1951508.7400000002</v>
      </c>
    </row>
    <row r="21" spans="1:5" ht="15" customHeight="1">
      <c r="A21" s="10" t="s">
        <v>80</v>
      </c>
      <c r="B21" s="11" t="s">
        <v>35</v>
      </c>
      <c r="C21" s="12">
        <v>111779.24</v>
      </c>
      <c r="D21" s="12">
        <v>0</v>
      </c>
      <c r="E21" s="19">
        <f t="shared" si="0"/>
        <v>111779.24</v>
      </c>
    </row>
    <row r="22" spans="1:5" ht="15" customHeight="1">
      <c r="A22" s="10" t="s">
        <v>81</v>
      </c>
      <c r="B22" s="11">
        <v>8115</v>
      </c>
      <c r="C22" s="12">
        <v>1986604.5</v>
      </c>
      <c r="D22" s="12">
        <v>0</v>
      </c>
      <c r="E22" s="19">
        <f>SUM(C22:D22)</f>
        <v>1986604.5</v>
      </c>
    </row>
    <row r="23" spans="1:5" ht="15" customHeight="1" thickBot="1">
      <c r="A23" s="21" t="s">
        <v>65</v>
      </c>
      <c r="B23" s="22">
        <v>-8124</v>
      </c>
      <c r="C23" s="23">
        <v>-146875</v>
      </c>
      <c r="D23" s="23">
        <v>0</v>
      </c>
      <c r="E23" s="24">
        <f>C23+D23</f>
        <v>-146875</v>
      </c>
    </row>
    <row r="24" spans="1:5" ht="15" customHeight="1" thickBot="1">
      <c r="A24" s="25" t="s">
        <v>36</v>
      </c>
      <c r="B24" s="26"/>
      <c r="C24" s="27">
        <f>C3+C7+C20</f>
        <v>10890667.100000001</v>
      </c>
      <c r="D24" s="27">
        <f>D19+D20</f>
        <v>0</v>
      </c>
      <c r="E24" s="28">
        <f t="shared" si="0"/>
        <v>10890667.100000001</v>
      </c>
    </row>
    <row r="25" spans="1:5" ht="15.75" thickBot="1">
      <c r="A25" s="164" t="s">
        <v>82</v>
      </c>
      <c r="B25" s="164"/>
      <c r="C25" s="29"/>
      <c r="D25" s="29"/>
      <c r="E25" s="30" t="s">
        <v>4</v>
      </c>
    </row>
    <row r="26" spans="1:5" ht="24.75" thickBot="1">
      <c r="A26" s="3" t="s">
        <v>37</v>
      </c>
      <c r="B26" s="4" t="s">
        <v>2</v>
      </c>
      <c r="C26" s="5" t="s">
        <v>77</v>
      </c>
      <c r="D26" s="5" t="s">
        <v>123</v>
      </c>
      <c r="E26" s="5" t="s">
        <v>79</v>
      </c>
    </row>
    <row r="27" spans="1:5" ht="15" customHeight="1">
      <c r="A27" s="31" t="s">
        <v>38</v>
      </c>
      <c r="B27" s="32" t="s">
        <v>39</v>
      </c>
      <c r="C27" s="15">
        <v>31838.7</v>
      </c>
      <c r="D27" s="15">
        <v>0</v>
      </c>
      <c r="E27" s="33">
        <f>C27+D27</f>
        <v>31838.7</v>
      </c>
    </row>
    <row r="28" spans="1:5" ht="15" customHeight="1">
      <c r="A28" s="34" t="s">
        <v>40</v>
      </c>
      <c r="B28" s="11" t="s">
        <v>39</v>
      </c>
      <c r="C28" s="12">
        <v>294261.07</v>
      </c>
      <c r="D28" s="15">
        <v>0</v>
      </c>
      <c r="E28" s="33">
        <f aca="true" t="shared" si="1" ref="E28:E43">C28+D28</f>
        <v>294261.07</v>
      </c>
    </row>
    <row r="29" spans="1:5" ht="15" customHeight="1">
      <c r="A29" s="34" t="s">
        <v>41</v>
      </c>
      <c r="B29" s="11" t="s">
        <v>42</v>
      </c>
      <c r="C29" s="12">
        <v>220665.91999999998</v>
      </c>
      <c r="D29" s="15">
        <v>250</v>
      </c>
      <c r="E29" s="33">
        <f>SUM(C29:D29)</f>
        <v>220915.91999999998</v>
      </c>
    </row>
    <row r="30" spans="1:5" ht="15" customHeight="1">
      <c r="A30" s="34" t="s">
        <v>43</v>
      </c>
      <c r="B30" s="11" t="s">
        <v>39</v>
      </c>
      <c r="C30" s="12">
        <v>1035426.65</v>
      </c>
      <c r="D30" s="15">
        <v>0</v>
      </c>
      <c r="E30" s="33">
        <f t="shared" si="1"/>
        <v>1035426.65</v>
      </c>
    </row>
    <row r="31" spans="1:5" ht="15" customHeight="1">
      <c r="A31" s="34" t="s">
        <v>44</v>
      </c>
      <c r="B31" s="11" t="s">
        <v>39</v>
      </c>
      <c r="C31" s="12">
        <v>856031.9800000001</v>
      </c>
      <c r="D31" s="15">
        <v>0</v>
      </c>
      <c r="E31" s="33">
        <f t="shared" si="1"/>
        <v>856031.9800000001</v>
      </c>
    </row>
    <row r="32" spans="1:5" ht="15" customHeight="1">
      <c r="A32" s="34" t="s">
        <v>45</v>
      </c>
      <c r="B32" s="11" t="s">
        <v>39</v>
      </c>
      <c r="C32" s="12">
        <v>4783415.7700000005</v>
      </c>
      <c r="D32" s="15">
        <v>0</v>
      </c>
      <c r="E32" s="33">
        <f>C32+D32</f>
        <v>4783415.7700000005</v>
      </c>
    </row>
    <row r="33" spans="1:5" ht="15" customHeight="1">
      <c r="A33" s="34" t="s">
        <v>46</v>
      </c>
      <c r="B33" s="11" t="s">
        <v>42</v>
      </c>
      <c r="C33" s="12">
        <v>806482.9100000001</v>
      </c>
      <c r="D33" s="15">
        <v>0</v>
      </c>
      <c r="E33" s="33">
        <f t="shared" si="1"/>
        <v>806482.9100000001</v>
      </c>
    </row>
    <row r="34" spans="1:5" ht="15" customHeight="1">
      <c r="A34" s="34" t="s">
        <v>47</v>
      </c>
      <c r="B34" s="11" t="s">
        <v>39</v>
      </c>
      <c r="C34" s="12">
        <v>128938.62</v>
      </c>
      <c r="D34" s="15">
        <v>-250</v>
      </c>
      <c r="E34" s="33">
        <f t="shared" si="1"/>
        <v>128688.62</v>
      </c>
    </row>
    <row r="35" spans="1:5" ht="15" customHeight="1">
      <c r="A35" s="34" t="s">
        <v>48</v>
      </c>
      <c r="B35" s="11" t="s">
        <v>42</v>
      </c>
      <c r="C35" s="12">
        <v>1022875.06</v>
      </c>
      <c r="D35" s="15">
        <v>0</v>
      </c>
      <c r="E35" s="33">
        <f t="shared" si="1"/>
        <v>1022875.06</v>
      </c>
    </row>
    <row r="36" spans="1:5" ht="15" customHeight="1">
      <c r="A36" s="34" t="s">
        <v>49</v>
      </c>
      <c r="B36" s="11" t="s">
        <v>50</v>
      </c>
      <c r="C36" s="12">
        <v>0</v>
      </c>
      <c r="D36" s="15">
        <v>0</v>
      </c>
      <c r="E36" s="33">
        <f t="shared" si="1"/>
        <v>0</v>
      </c>
    </row>
    <row r="37" spans="1:5" ht="15" customHeight="1">
      <c r="A37" s="34" t="s">
        <v>51</v>
      </c>
      <c r="B37" s="11" t="s">
        <v>42</v>
      </c>
      <c r="C37" s="12">
        <v>1411135.3599999999</v>
      </c>
      <c r="D37" s="15">
        <v>0</v>
      </c>
      <c r="E37" s="33">
        <f t="shared" si="1"/>
        <v>1411135.3599999999</v>
      </c>
    </row>
    <row r="38" spans="1:5" ht="15" customHeight="1">
      <c r="A38" s="34" t="s">
        <v>52</v>
      </c>
      <c r="B38" s="11" t="s">
        <v>42</v>
      </c>
      <c r="C38" s="12">
        <v>15500</v>
      </c>
      <c r="D38" s="15">
        <v>0</v>
      </c>
      <c r="E38" s="33">
        <f t="shared" si="1"/>
        <v>15500</v>
      </c>
    </row>
    <row r="39" spans="1:5" ht="15" customHeight="1">
      <c r="A39" s="34" t="s">
        <v>53</v>
      </c>
      <c r="B39" s="11" t="s">
        <v>39</v>
      </c>
      <c r="C39" s="12">
        <v>11008.82</v>
      </c>
      <c r="D39" s="15">
        <v>0</v>
      </c>
      <c r="E39" s="33">
        <f t="shared" si="1"/>
        <v>11008.82</v>
      </c>
    </row>
    <row r="40" spans="1:5" ht="15" customHeight="1">
      <c r="A40" s="34" t="s">
        <v>54</v>
      </c>
      <c r="B40" s="11" t="s">
        <v>42</v>
      </c>
      <c r="C40" s="12">
        <v>166413.18</v>
      </c>
      <c r="D40" s="15">
        <v>0</v>
      </c>
      <c r="E40" s="33">
        <f>C40+D40</f>
        <v>166413.18</v>
      </c>
    </row>
    <row r="41" spans="1:5" ht="15" customHeight="1">
      <c r="A41" s="34" t="s">
        <v>55</v>
      </c>
      <c r="B41" s="11" t="s">
        <v>42</v>
      </c>
      <c r="C41" s="12">
        <v>15293.36</v>
      </c>
      <c r="D41" s="15">
        <v>0</v>
      </c>
      <c r="E41" s="33">
        <f t="shared" si="1"/>
        <v>15293.36</v>
      </c>
    </row>
    <row r="42" spans="1:5" ht="15" customHeight="1">
      <c r="A42" s="34" t="s">
        <v>56</v>
      </c>
      <c r="B42" s="11" t="s">
        <v>42</v>
      </c>
      <c r="C42" s="12">
        <v>86065.55</v>
      </c>
      <c r="D42" s="15">
        <v>0</v>
      </c>
      <c r="E42" s="33">
        <f t="shared" si="1"/>
        <v>86065.55</v>
      </c>
    </row>
    <row r="43" spans="1:5" ht="15" customHeight="1" thickBot="1">
      <c r="A43" s="34" t="s">
        <v>57</v>
      </c>
      <c r="B43" s="11" t="s">
        <v>42</v>
      </c>
      <c r="C43" s="12">
        <v>5314.15</v>
      </c>
      <c r="D43" s="15">
        <v>0</v>
      </c>
      <c r="E43" s="33">
        <f t="shared" si="1"/>
        <v>5314.15</v>
      </c>
    </row>
    <row r="44" spans="1:7" ht="15" customHeight="1" thickBot="1">
      <c r="A44" s="35" t="s">
        <v>58</v>
      </c>
      <c r="B44" s="26"/>
      <c r="C44" s="27">
        <f>C27+C28+C30+C31+C32+C33+C34+C35+C36+C37+C38+C39+C40+C41+C42+C43+C29</f>
        <v>10890667.1</v>
      </c>
      <c r="D44" s="27">
        <f>SUM(D27:D43)</f>
        <v>0</v>
      </c>
      <c r="E44" s="28">
        <f>SUM(E27:E43)</f>
        <v>10890667.1</v>
      </c>
      <c r="G44" s="36"/>
    </row>
    <row r="45" spans="3:5" ht="15">
      <c r="C45" s="36"/>
      <c r="E45" s="36"/>
    </row>
    <row r="46" ht="15">
      <c r="C46" s="36"/>
    </row>
    <row r="47" ht="15">
      <c r="C47" s="36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110" zoomScaleNormal="110" zoomScalePageLayoutView="0" workbookViewId="0" topLeftCell="A1">
      <selection activeCell="J25" sqref="J25"/>
    </sheetView>
  </sheetViews>
  <sheetFormatPr defaultColWidth="9.140625" defaultRowHeight="15"/>
  <cols>
    <col min="1" max="1" width="3.421875" style="0" customWidth="1"/>
    <col min="2" max="2" width="7.57421875" style="0" customWidth="1"/>
    <col min="3" max="3" width="9.140625" style="0" hidden="1" customWidth="1"/>
    <col min="4" max="4" width="4.7109375" style="0" customWidth="1"/>
    <col min="5" max="5" width="4.57421875" style="0" customWidth="1"/>
    <col min="6" max="6" width="43.421875" style="0" customWidth="1"/>
    <col min="7" max="9" width="9.28125" style="0" bestFit="1" customWidth="1"/>
    <col min="10" max="10" width="9.57421875" style="0" bestFit="1" customWidth="1"/>
  </cols>
  <sheetData>
    <row r="1" spans="1:10" ht="15">
      <c r="A1" s="111"/>
      <c r="B1" s="112"/>
      <c r="C1" s="112"/>
      <c r="D1" s="112"/>
      <c r="E1" s="112"/>
      <c r="F1" s="112"/>
      <c r="G1" s="113"/>
      <c r="H1" s="168" t="s">
        <v>139</v>
      </c>
      <c r="I1" s="168"/>
      <c r="J1" s="168"/>
    </row>
    <row r="2" spans="1:10" ht="15">
      <c r="A2" s="111"/>
      <c r="B2" s="112"/>
      <c r="C2" s="112"/>
      <c r="D2" s="112"/>
      <c r="E2" s="112"/>
      <c r="F2" s="112"/>
      <c r="G2" s="113"/>
      <c r="H2" s="113"/>
      <c r="I2" s="112"/>
      <c r="J2" s="114"/>
    </row>
    <row r="3" spans="1:10" ht="18.75">
      <c r="A3" s="169" t="s">
        <v>122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4.2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>
      <c r="A5" s="170" t="s">
        <v>126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.7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5.75">
      <c r="A7" s="171" t="s">
        <v>127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15.75" thickBot="1">
      <c r="A8" s="118"/>
      <c r="B8" s="118"/>
      <c r="C8" s="118"/>
      <c r="D8" s="118"/>
      <c r="E8" s="118"/>
      <c r="F8" s="118"/>
      <c r="G8" s="119"/>
      <c r="H8" s="119"/>
      <c r="I8" s="120"/>
      <c r="J8" s="121" t="s">
        <v>128</v>
      </c>
    </row>
    <row r="9" spans="1:10" ht="21" customHeight="1" thickBot="1">
      <c r="A9" s="122" t="s">
        <v>129</v>
      </c>
      <c r="B9" s="172" t="s">
        <v>68</v>
      </c>
      <c r="C9" s="173"/>
      <c r="D9" s="124" t="s">
        <v>1</v>
      </c>
      <c r="E9" s="125" t="s">
        <v>2</v>
      </c>
      <c r="F9" s="124" t="s">
        <v>130</v>
      </c>
      <c r="G9" s="126" t="s">
        <v>77</v>
      </c>
      <c r="H9" s="127" t="s">
        <v>131</v>
      </c>
      <c r="I9" s="126" t="s">
        <v>123</v>
      </c>
      <c r="J9" s="128" t="s">
        <v>132</v>
      </c>
    </row>
    <row r="10" spans="1:10" ht="15.75" thickBot="1">
      <c r="A10" s="129" t="s">
        <v>133</v>
      </c>
      <c r="B10" s="172" t="s">
        <v>3</v>
      </c>
      <c r="C10" s="173"/>
      <c r="D10" s="130" t="s">
        <v>3</v>
      </c>
      <c r="E10" s="123" t="s">
        <v>3</v>
      </c>
      <c r="F10" s="131" t="s">
        <v>134</v>
      </c>
      <c r="G10" s="132">
        <v>58150</v>
      </c>
      <c r="H10" s="132">
        <v>128938.62</v>
      </c>
      <c r="I10" s="133">
        <f>I12</f>
        <v>-250</v>
      </c>
      <c r="J10" s="134">
        <f>H10+I10</f>
        <v>128688.62</v>
      </c>
    </row>
    <row r="11" spans="1:10" ht="15.75" thickBot="1">
      <c r="A11" s="165" t="s">
        <v>135</v>
      </c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ht="21" customHeight="1">
      <c r="A12" s="135" t="s">
        <v>133</v>
      </c>
      <c r="B12" s="136" t="s">
        <v>136</v>
      </c>
      <c r="C12" s="137" t="s">
        <v>101</v>
      </c>
      <c r="D12" s="138" t="s">
        <v>3</v>
      </c>
      <c r="E12" s="139" t="s">
        <v>3</v>
      </c>
      <c r="F12" s="140" t="s">
        <v>137</v>
      </c>
      <c r="G12" s="141">
        <v>0</v>
      </c>
      <c r="H12" s="141">
        <f>H13</f>
        <v>40388.62</v>
      </c>
      <c r="I12" s="142">
        <f>I13</f>
        <v>-250</v>
      </c>
      <c r="J12" s="143">
        <f>H12+I12</f>
        <v>40138.62</v>
      </c>
    </row>
    <row r="13" spans="1:10" ht="12.75" customHeight="1" thickBot="1">
      <c r="A13" s="144"/>
      <c r="B13" s="145"/>
      <c r="C13" s="146"/>
      <c r="D13" s="147">
        <v>6172</v>
      </c>
      <c r="E13" s="147">
        <v>5901</v>
      </c>
      <c r="F13" s="148" t="s">
        <v>138</v>
      </c>
      <c r="G13" s="149">
        <v>0</v>
      </c>
      <c r="H13" s="149">
        <v>40388.62</v>
      </c>
      <c r="I13" s="150">
        <v>-250</v>
      </c>
      <c r="J13" s="151">
        <f>H13+I13</f>
        <v>40138.62</v>
      </c>
    </row>
  </sheetData>
  <sheetProtection/>
  <mergeCells count="7">
    <mergeCell ref="A11:J11"/>
    <mergeCell ref="H1:J1"/>
    <mergeCell ref="A3:J3"/>
    <mergeCell ref="A5:J5"/>
    <mergeCell ref="A7:J7"/>
    <mergeCell ref="B9:C9"/>
    <mergeCell ref="B10:C10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50"/>
  <sheetViews>
    <sheetView tabSelected="1" zoomScale="110" zoomScaleNormal="110" zoomScalePageLayoutView="0" workbookViewId="0" topLeftCell="A43">
      <selection activeCell="M57" sqref="M57"/>
    </sheetView>
  </sheetViews>
  <sheetFormatPr defaultColWidth="9.140625" defaultRowHeight="15"/>
  <cols>
    <col min="1" max="1" width="3.00390625" style="41" customWidth="1"/>
    <col min="2" max="2" width="7.28125" style="41" customWidth="1"/>
    <col min="3" max="3" width="4.8515625" style="41" customWidth="1"/>
    <col min="4" max="5" width="4.28125" style="41" customWidth="1"/>
    <col min="6" max="6" width="43.421875" style="41" customWidth="1"/>
    <col min="7" max="7" width="7.7109375" style="41" customWidth="1"/>
    <col min="8" max="8" width="8.140625" style="41" customWidth="1"/>
    <col min="9" max="9" width="7.57421875" style="41" customWidth="1"/>
    <col min="10" max="10" width="8.28125" style="41" customWidth="1"/>
    <col min="11" max="11" width="7.8515625" style="41" customWidth="1"/>
    <col min="12" max="12" width="10.57421875" style="41" customWidth="1"/>
    <col min="13" max="13" width="9.140625" style="41" customWidth="1"/>
    <col min="14" max="14" width="17.00390625" style="41" bestFit="1" customWidth="1"/>
    <col min="15" max="15" width="9.140625" style="41" customWidth="1"/>
    <col min="16" max="16" width="12.57421875" style="41" bestFit="1" customWidth="1"/>
    <col min="17" max="17" width="9.140625" style="41" customWidth="1"/>
    <col min="18" max="16384" width="9.140625" style="41" customWidth="1"/>
  </cols>
  <sheetData>
    <row r="1" spans="1:10" ht="15">
      <c r="A1" s="37"/>
      <c r="B1" s="37"/>
      <c r="C1" s="37"/>
      <c r="D1" s="37"/>
      <c r="E1" s="37"/>
      <c r="F1" s="38"/>
      <c r="G1" s="37"/>
      <c r="H1" s="37"/>
      <c r="I1" s="39" t="s">
        <v>139</v>
      </c>
      <c r="J1" s="40"/>
    </row>
    <row r="2" spans="1:10" ht="18.75">
      <c r="A2" s="169" t="s">
        <v>122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3"/>
    </row>
    <row r="4" spans="1:10" ht="15.75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1" ht="15">
      <c r="A5" s="42"/>
      <c r="B5" s="42"/>
      <c r="C5" s="42"/>
      <c r="D5" s="42"/>
      <c r="E5" s="42"/>
      <c r="F5" s="42"/>
      <c r="G5" s="42"/>
      <c r="H5" s="42"/>
      <c r="I5" s="42"/>
      <c r="J5" s="43"/>
      <c r="K5" s="43"/>
    </row>
    <row r="6" spans="1:10" ht="15.75">
      <c r="A6" s="174" t="s">
        <v>74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5">
      <c r="A7" s="42"/>
      <c r="B7" s="42"/>
      <c r="C7" s="42"/>
      <c r="D7" s="42"/>
      <c r="E7" s="44"/>
      <c r="F7" s="44"/>
      <c r="G7" s="45"/>
      <c r="H7" s="45"/>
      <c r="I7" s="43"/>
      <c r="J7" s="46"/>
    </row>
    <row r="8" spans="1:10" ht="15.75" thickBot="1">
      <c r="A8" s="47"/>
      <c r="B8" s="47"/>
      <c r="C8" s="47"/>
      <c r="D8" s="47"/>
      <c r="E8" s="47"/>
      <c r="F8" s="47"/>
      <c r="G8" s="48"/>
      <c r="H8" s="48"/>
      <c r="I8" s="49"/>
      <c r="J8" s="49" t="s">
        <v>66</v>
      </c>
    </row>
    <row r="9" spans="1:10" ht="21.75" thickBot="1">
      <c r="A9" s="50" t="s">
        <v>67</v>
      </c>
      <c r="B9" s="51" t="s">
        <v>68</v>
      </c>
      <c r="C9" s="52"/>
      <c r="D9" s="53" t="s">
        <v>1</v>
      </c>
      <c r="E9" s="52" t="s">
        <v>2</v>
      </c>
      <c r="F9" s="53" t="s">
        <v>74</v>
      </c>
      <c r="G9" s="54" t="s">
        <v>77</v>
      </c>
      <c r="H9" s="54" t="s">
        <v>100</v>
      </c>
      <c r="I9" s="55" t="s">
        <v>123</v>
      </c>
      <c r="J9" s="56" t="s">
        <v>124</v>
      </c>
    </row>
    <row r="10" spans="1:10" ht="15.75" thickBot="1">
      <c r="A10" s="152" t="s">
        <v>59</v>
      </c>
      <c r="B10" s="153" t="s">
        <v>3</v>
      </c>
      <c r="C10" s="153"/>
      <c r="D10" s="154" t="s">
        <v>3</v>
      </c>
      <c r="E10" s="153" t="s">
        <v>3</v>
      </c>
      <c r="F10" s="155" t="s">
        <v>69</v>
      </c>
      <c r="G10" s="156">
        <f>SUM(G12:G17)</f>
        <v>2400</v>
      </c>
      <c r="H10" s="156">
        <f>SUM(H12:H50)</f>
        <v>16412</v>
      </c>
      <c r="I10" s="157">
        <f>SUM(I31:I50)+(I16)+I30</f>
        <v>250</v>
      </c>
      <c r="J10" s="158">
        <f>SUM(J12:J50)</f>
        <v>16662</v>
      </c>
    </row>
    <row r="11" spans="1:10" ht="12" customHeight="1" thickBot="1">
      <c r="A11" s="163" t="s">
        <v>135</v>
      </c>
      <c r="B11" s="159"/>
      <c r="C11" s="159"/>
      <c r="D11" s="159"/>
      <c r="E11" s="159"/>
      <c r="F11" s="160"/>
      <c r="G11" s="161"/>
      <c r="H11" s="161"/>
      <c r="I11" s="162"/>
      <c r="J11" s="57"/>
    </row>
    <row r="12" spans="1:10" ht="15.75" customHeight="1">
      <c r="A12" s="58" t="s">
        <v>59</v>
      </c>
      <c r="B12" s="59">
        <v>750014</v>
      </c>
      <c r="C12" s="60" t="s">
        <v>62</v>
      </c>
      <c r="D12" s="61">
        <v>3315</v>
      </c>
      <c r="E12" s="62">
        <v>5331</v>
      </c>
      <c r="F12" s="63" t="s">
        <v>70</v>
      </c>
      <c r="G12" s="64">
        <v>0</v>
      </c>
      <c r="H12" s="65">
        <v>200</v>
      </c>
      <c r="I12" s="66"/>
      <c r="J12" s="67">
        <f aca="true" t="shared" si="0" ref="J12:J24">H12</f>
        <v>200</v>
      </c>
    </row>
    <row r="13" spans="1:10" ht="15.75" customHeight="1">
      <c r="A13" s="68" t="s">
        <v>59</v>
      </c>
      <c r="B13" s="69">
        <v>750015</v>
      </c>
      <c r="C13" s="70" t="s">
        <v>62</v>
      </c>
      <c r="D13" s="61">
        <v>3315</v>
      </c>
      <c r="E13" s="62">
        <v>5331</v>
      </c>
      <c r="F13" s="71" t="s">
        <v>71</v>
      </c>
      <c r="G13" s="72">
        <v>0</v>
      </c>
      <c r="H13" s="73">
        <v>36</v>
      </c>
      <c r="I13" s="74"/>
      <c r="J13" s="75">
        <f t="shared" si="0"/>
        <v>36</v>
      </c>
    </row>
    <row r="14" spans="1:10" ht="15.75" customHeight="1">
      <c r="A14" s="68" t="s">
        <v>59</v>
      </c>
      <c r="B14" s="69">
        <v>750016</v>
      </c>
      <c r="C14" s="60" t="s">
        <v>62</v>
      </c>
      <c r="D14" s="61">
        <v>3315</v>
      </c>
      <c r="E14" s="62">
        <v>5331</v>
      </c>
      <c r="F14" s="71" t="s">
        <v>72</v>
      </c>
      <c r="G14" s="72">
        <v>0</v>
      </c>
      <c r="H14" s="73">
        <v>90.68</v>
      </c>
      <c r="I14" s="74"/>
      <c r="J14" s="75">
        <f t="shared" si="0"/>
        <v>90.68</v>
      </c>
    </row>
    <row r="15" spans="1:10" ht="15.75" customHeight="1">
      <c r="A15" s="68" t="s">
        <v>59</v>
      </c>
      <c r="B15" s="69">
        <v>750017</v>
      </c>
      <c r="C15" s="60" t="s">
        <v>62</v>
      </c>
      <c r="D15" s="61">
        <v>3315</v>
      </c>
      <c r="E15" s="76">
        <v>6351</v>
      </c>
      <c r="F15" s="71" t="s">
        <v>72</v>
      </c>
      <c r="G15" s="72">
        <v>0</v>
      </c>
      <c r="H15" s="77">
        <v>29.32</v>
      </c>
      <c r="I15" s="78"/>
      <c r="J15" s="75">
        <f t="shared" si="0"/>
        <v>29.32</v>
      </c>
    </row>
    <row r="16" spans="1:10" ht="15.75" customHeight="1">
      <c r="A16" s="68" t="s">
        <v>59</v>
      </c>
      <c r="B16" s="69">
        <v>750020</v>
      </c>
      <c r="C16" s="70" t="s">
        <v>63</v>
      </c>
      <c r="D16" s="76">
        <v>3311</v>
      </c>
      <c r="E16" s="79">
        <v>5331</v>
      </c>
      <c r="F16" s="80" t="s">
        <v>73</v>
      </c>
      <c r="G16" s="72">
        <v>2400</v>
      </c>
      <c r="H16" s="73">
        <v>3924</v>
      </c>
      <c r="I16" s="73"/>
      <c r="J16" s="75">
        <f>H16+I16</f>
        <v>3924</v>
      </c>
    </row>
    <row r="17" spans="1:10" ht="15.75" customHeight="1">
      <c r="A17" s="68" t="s">
        <v>59</v>
      </c>
      <c r="B17" s="69">
        <v>750027</v>
      </c>
      <c r="C17" s="70">
        <v>1701</v>
      </c>
      <c r="D17" s="70">
        <v>3314</v>
      </c>
      <c r="E17" s="70">
        <v>5331</v>
      </c>
      <c r="F17" s="81" t="s">
        <v>76</v>
      </c>
      <c r="G17" s="82">
        <v>0</v>
      </c>
      <c r="H17" s="82">
        <v>160</v>
      </c>
      <c r="I17" s="83"/>
      <c r="J17" s="75">
        <f t="shared" si="0"/>
        <v>160</v>
      </c>
    </row>
    <row r="18" spans="1:10" ht="15">
      <c r="A18" s="68" t="s">
        <v>59</v>
      </c>
      <c r="B18" s="69">
        <v>750028</v>
      </c>
      <c r="C18" s="70">
        <v>1701</v>
      </c>
      <c r="D18" s="70">
        <v>3314</v>
      </c>
      <c r="E18" s="70">
        <v>5331</v>
      </c>
      <c r="F18" s="81" t="s">
        <v>75</v>
      </c>
      <c r="G18" s="82">
        <v>0</v>
      </c>
      <c r="H18" s="82">
        <v>120</v>
      </c>
      <c r="I18" s="83"/>
      <c r="J18" s="75">
        <f t="shared" si="0"/>
        <v>120</v>
      </c>
    </row>
    <row r="19" spans="1:10" ht="15">
      <c r="A19" s="68" t="s">
        <v>59</v>
      </c>
      <c r="B19" s="59">
        <v>750029</v>
      </c>
      <c r="C19" s="60" t="s">
        <v>89</v>
      </c>
      <c r="D19" s="60" t="s">
        <v>91</v>
      </c>
      <c r="E19" s="60" t="s">
        <v>92</v>
      </c>
      <c r="F19" s="84" t="s">
        <v>93</v>
      </c>
      <c r="G19" s="85">
        <v>0</v>
      </c>
      <c r="H19" s="85">
        <v>400</v>
      </c>
      <c r="I19" s="86"/>
      <c r="J19" s="75">
        <f t="shared" si="0"/>
        <v>400</v>
      </c>
    </row>
    <row r="20" spans="1:10" ht="15">
      <c r="A20" s="68" t="s">
        <v>59</v>
      </c>
      <c r="B20" s="59">
        <v>750030</v>
      </c>
      <c r="C20" s="60" t="s">
        <v>63</v>
      </c>
      <c r="D20" s="60" t="s">
        <v>91</v>
      </c>
      <c r="E20" s="60" t="s">
        <v>92</v>
      </c>
      <c r="F20" s="84" t="s">
        <v>94</v>
      </c>
      <c r="G20" s="85">
        <v>0</v>
      </c>
      <c r="H20" s="85">
        <v>1500</v>
      </c>
      <c r="I20" s="86"/>
      <c r="J20" s="75">
        <f t="shared" si="0"/>
        <v>1500</v>
      </c>
    </row>
    <row r="21" spans="1:10" ht="15">
      <c r="A21" s="68" t="s">
        <v>59</v>
      </c>
      <c r="B21" s="59">
        <v>750031</v>
      </c>
      <c r="C21" s="60" t="s">
        <v>62</v>
      </c>
      <c r="D21" s="60" t="s">
        <v>91</v>
      </c>
      <c r="E21" s="60" t="s">
        <v>92</v>
      </c>
      <c r="F21" s="84" t="s">
        <v>96</v>
      </c>
      <c r="G21" s="85">
        <v>0</v>
      </c>
      <c r="H21" s="85">
        <v>1200</v>
      </c>
      <c r="I21" s="86"/>
      <c r="J21" s="75">
        <f t="shared" si="0"/>
        <v>1200</v>
      </c>
    </row>
    <row r="22" spans="1:10" ht="15">
      <c r="A22" s="68" t="s">
        <v>59</v>
      </c>
      <c r="B22" s="59">
        <v>750032</v>
      </c>
      <c r="C22" s="60" t="s">
        <v>62</v>
      </c>
      <c r="D22" s="60" t="s">
        <v>91</v>
      </c>
      <c r="E22" s="60" t="s">
        <v>92</v>
      </c>
      <c r="F22" s="84" t="s">
        <v>97</v>
      </c>
      <c r="G22" s="85">
        <v>0</v>
      </c>
      <c r="H22" s="85">
        <v>300</v>
      </c>
      <c r="I22" s="86"/>
      <c r="J22" s="75">
        <f t="shared" si="0"/>
        <v>300</v>
      </c>
    </row>
    <row r="23" spans="1:10" ht="15">
      <c r="A23" s="68" t="s">
        <v>59</v>
      </c>
      <c r="B23" s="59">
        <v>750033</v>
      </c>
      <c r="C23" s="60" t="s">
        <v>62</v>
      </c>
      <c r="D23" s="60" t="s">
        <v>91</v>
      </c>
      <c r="E23" s="60" t="s">
        <v>92</v>
      </c>
      <c r="F23" s="84" t="s">
        <v>98</v>
      </c>
      <c r="G23" s="85">
        <v>0</v>
      </c>
      <c r="H23" s="85">
        <v>500</v>
      </c>
      <c r="I23" s="86"/>
      <c r="J23" s="75">
        <f t="shared" si="0"/>
        <v>500</v>
      </c>
    </row>
    <row r="24" spans="1:10" ht="15">
      <c r="A24" s="68" t="s">
        <v>59</v>
      </c>
      <c r="B24" s="59">
        <v>750034</v>
      </c>
      <c r="C24" s="60" t="s">
        <v>91</v>
      </c>
      <c r="D24" s="60" t="s">
        <v>91</v>
      </c>
      <c r="E24" s="60" t="s">
        <v>92</v>
      </c>
      <c r="F24" s="63" t="s">
        <v>95</v>
      </c>
      <c r="G24" s="85">
        <v>0</v>
      </c>
      <c r="H24" s="85">
        <v>1000</v>
      </c>
      <c r="I24" s="86"/>
      <c r="J24" s="75">
        <f t="shared" si="0"/>
        <v>1000</v>
      </c>
    </row>
    <row r="25" spans="1:10" ht="15">
      <c r="A25" s="87" t="s">
        <v>59</v>
      </c>
      <c r="B25" s="88">
        <v>750035</v>
      </c>
      <c r="C25" s="60" t="s">
        <v>83</v>
      </c>
      <c r="D25" s="61">
        <v>3315</v>
      </c>
      <c r="E25" s="89">
        <v>6351</v>
      </c>
      <c r="F25" s="63" t="s">
        <v>84</v>
      </c>
      <c r="G25" s="90">
        <v>0</v>
      </c>
      <c r="H25" s="77">
        <v>0</v>
      </c>
      <c r="I25" s="77"/>
      <c r="J25" s="91">
        <v>0</v>
      </c>
    </row>
    <row r="26" spans="1:10" ht="15">
      <c r="A26" s="87" t="s">
        <v>59</v>
      </c>
      <c r="B26" s="92">
        <v>750036</v>
      </c>
      <c r="C26" s="60" t="s">
        <v>63</v>
      </c>
      <c r="D26" s="61">
        <v>3315</v>
      </c>
      <c r="E26" s="89">
        <v>6351</v>
      </c>
      <c r="F26" s="63" t="s">
        <v>90</v>
      </c>
      <c r="G26" s="90">
        <v>0</v>
      </c>
      <c r="H26" s="77">
        <v>300</v>
      </c>
      <c r="I26" s="77"/>
      <c r="J26" s="91">
        <v>300</v>
      </c>
    </row>
    <row r="27" spans="1:10" ht="15">
      <c r="A27" s="87" t="s">
        <v>59</v>
      </c>
      <c r="B27" s="88">
        <v>750037</v>
      </c>
      <c r="C27" s="60" t="s">
        <v>89</v>
      </c>
      <c r="D27" s="61">
        <v>3315</v>
      </c>
      <c r="E27" s="89">
        <v>6351</v>
      </c>
      <c r="F27" s="63" t="s">
        <v>85</v>
      </c>
      <c r="G27" s="90">
        <v>0</v>
      </c>
      <c r="H27" s="77">
        <v>2150</v>
      </c>
      <c r="I27" s="77"/>
      <c r="J27" s="91">
        <v>2150</v>
      </c>
    </row>
    <row r="28" spans="1:10" ht="15">
      <c r="A28" s="87" t="s">
        <v>59</v>
      </c>
      <c r="B28" s="88">
        <v>750038</v>
      </c>
      <c r="C28" s="60" t="s">
        <v>62</v>
      </c>
      <c r="D28" s="61">
        <v>3315</v>
      </c>
      <c r="E28" s="89">
        <v>6351</v>
      </c>
      <c r="F28" s="63" t="s">
        <v>99</v>
      </c>
      <c r="G28" s="90">
        <v>0</v>
      </c>
      <c r="H28" s="73">
        <v>100</v>
      </c>
      <c r="I28" s="77"/>
      <c r="J28" s="91">
        <v>100</v>
      </c>
    </row>
    <row r="29" spans="1:10" ht="15">
      <c r="A29" s="93" t="s">
        <v>59</v>
      </c>
      <c r="B29" s="92">
        <v>750039</v>
      </c>
      <c r="C29" s="70" t="s">
        <v>83</v>
      </c>
      <c r="D29" s="94">
        <v>3315</v>
      </c>
      <c r="E29" s="76">
        <v>6351</v>
      </c>
      <c r="F29" s="63" t="s">
        <v>86</v>
      </c>
      <c r="G29" s="95">
        <v>0</v>
      </c>
      <c r="H29" s="73">
        <v>250</v>
      </c>
      <c r="I29" s="73"/>
      <c r="J29" s="91">
        <v>250</v>
      </c>
    </row>
    <row r="30" spans="1:10" ht="15">
      <c r="A30" s="93" t="s">
        <v>59</v>
      </c>
      <c r="B30" s="88">
        <v>750040</v>
      </c>
      <c r="C30" s="96" t="s">
        <v>101</v>
      </c>
      <c r="D30" s="94">
        <v>3315</v>
      </c>
      <c r="E30" s="94">
        <v>5331</v>
      </c>
      <c r="F30" s="63" t="s">
        <v>102</v>
      </c>
      <c r="G30" s="85">
        <v>0</v>
      </c>
      <c r="H30" s="73">
        <v>0</v>
      </c>
      <c r="I30" s="97"/>
      <c r="J30" s="91">
        <f>H30+I30</f>
        <v>0</v>
      </c>
    </row>
    <row r="31" spans="1:10" ht="15">
      <c r="A31" s="93" t="s">
        <v>59</v>
      </c>
      <c r="B31" s="92">
        <v>750041</v>
      </c>
      <c r="C31" s="98">
        <v>1701</v>
      </c>
      <c r="D31" s="99">
        <v>3314</v>
      </c>
      <c r="E31" s="99">
        <v>5331</v>
      </c>
      <c r="F31" s="63" t="s">
        <v>103</v>
      </c>
      <c r="G31" s="85">
        <v>0</v>
      </c>
      <c r="H31" s="73">
        <v>460</v>
      </c>
      <c r="I31" s="73"/>
      <c r="J31" s="100">
        <v>460</v>
      </c>
    </row>
    <row r="32" spans="1:10" ht="15">
      <c r="A32" s="93" t="s">
        <v>59</v>
      </c>
      <c r="B32" s="92">
        <v>750042</v>
      </c>
      <c r="C32" s="98">
        <v>1701</v>
      </c>
      <c r="D32" s="99">
        <v>3314</v>
      </c>
      <c r="E32" s="99">
        <v>5331</v>
      </c>
      <c r="F32" s="63" t="s">
        <v>104</v>
      </c>
      <c r="G32" s="85">
        <v>0</v>
      </c>
      <c r="H32" s="73">
        <v>120</v>
      </c>
      <c r="I32" s="73"/>
      <c r="J32" s="100">
        <v>120</v>
      </c>
    </row>
    <row r="33" spans="1:10" ht="15">
      <c r="A33" s="93" t="s">
        <v>59</v>
      </c>
      <c r="B33" s="92">
        <v>750043</v>
      </c>
      <c r="C33" s="98">
        <v>1701</v>
      </c>
      <c r="D33" s="99">
        <v>3314</v>
      </c>
      <c r="E33" s="99">
        <v>5331</v>
      </c>
      <c r="F33" s="63" t="s">
        <v>105</v>
      </c>
      <c r="G33" s="90">
        <v>0</v>
      </c>
      <c r="H33" s="73">
        <v>150</v>
      </c>
      <c r="I33" s="73"/>
      <c r="J33" s="100">
        <v>150</v>
      </c>
    </row>
    <row r="34" spans="1:10" ht="15">
      <c r="A34" s="93" t="s">
        <v>59</v>
      </c>
      <c r="B34" s="92">
        <v>750044</v>
      </c>
      <c r="C34" s="98">
        <v>1701</v>
      </c>
      <c r="D34" s="99">
        <v>3314</v>
      </c>
      <c r="E34" s="99">
        <v>5331</v>
      </c>
      <c r="F34" s="63" t="s">
        <v>106</v>
      </c>
      <c r="G34" s="90">
        <v>0</v>
      </c>
      <c r="H34" s="73">
        <v>70</v>
      </c>
      <c r="I34" s="73"/>
      <c r="J34" s="100">
        <v>70</v>
      </c>
    </row>
    <row r="35" spans="1:10" ht="15">
      <c r="A35" s="93" t="s">
        <v>59</v>
      </c>
      <c r="B35" s="92">
        <v>750045</v>
      </c>
      <c r="C35" s="60" t="s">
        <v>63</v>
      </c>
      <c r="D35" s="61">
        <v>3315</v>
      </c>
      <c r="E35" s="62">
        <v>5331</v>
      </c>
      <c r="F35" s="63" t="s">
        <v>107</v>
      </c>
      <c r="G35" s="90">
        <v>0</v>
      </c>
      <c r="H35" s="73">
        <v>90</v>
      </c>
      <c r="I35" s="73"/>
      <c r="J35" s="100">
        <v>90</v>
      </c>
    </row>
    <row r="36" spans="1:10" ht="15">
      <c r="A36" s="93" t="s">
        <v>59</v>
      </c>
      <c r="B36" s="92">
        <v>750046</v>
      </c>
      <c r="C36" s="60" t="s">
        <v>63</v>
      </c>
      <c r="D36" s="61">
        <v>3315</v>
      </c>
      <c r="E36" s="62">
        <v>6351</v>
      </c>
      <c r="F36" s="63" t="s">
        <v>108</v>
      </c>
      <c r="G36" s="90">
        <v>0</v>
      </c>
      <c r="H36" s="73">
        <v>260</v>
      </c>
      <c r="I36" s="73"/>
      <c r="J36" s="100">
        <v>260</v>
      </c>
    </row>
    <row r="37" spans="1:10" ht="15">
      <c r="A37" s="93" t="s">
        <v>59</v>
      </c>
      <c r="B37" s="92">
        <v>750047</v>
      </c>
      <c r="C37" s="60" t="s">
        <v>63</v>
      </c>
      <c r="D37" s="61">
        <v>3315</v>
      </c>
      <c r="E37" s="62">
        <v>5331</v>
      </c>
      <c r="F37" s="63" t="s">
        <v>109</v>
      </c>
      <c r="G37" s="95">
        <v>0</v>
      </c>
      <c r="H37" s="73">
        <v>300</v>
      </c>
      <c r="I37" s="73"/>
      <c r="J37" s="100">
        <v>300</v>
      </c>
    </row>
    <row r="38" spans="1:10" ht="15">
      <c r="A38" s="93" t="s">
        <v>59</v>
      </c>
      <c r="B38" s="92">
        <v>750048</v>
      </c>
      <c r="C38" s="60" t="s">
        <v>63</v>
      </c>
      <c r="D38" s="61">
        <v>3315</v>
      </c>
      <c r="E38" s="62">
        <v>5331</v>
      </c>
      <c r="F38" s="63" t="s">
        <v>110</v>
      </c>
      <c r="G38" s="85">
        <v>0</v>
      </c>
      <c r="H38" s="73">
        <v>300</v>
      </c>
      <c r="I38" s="73"/>
      <c r="J38" s="100">
        <v>300</v>
      </c>
    </row>
    <row r="39" spans="1:10" ht="15">
      <c r="A39" s="93" t="s">
        <v>59</v>
      </c>
      <c r="B39" s="92">
        <v>750049</v>
      </c>
      <c r="C39" s="60" t="s">
        <v>63</v>
      </c>
      <c r="D39" s="61">
        <v>3315</v>
      </c>
      <c r="E39" s="62">
        <v>5331</v>
      </c>
      <c r="F39" s="63" t="s">
        <v>111</v>
      </c>
      <c r="G39" s="85">
        <v>0</v>
      </c>
      <c r="H39" s="73">
        <v>250</v>
      </c>
      <c r="I39" s="73"/>
      <c r="J39" s="100">
        <v>250</v>
      </c>
    </row>
    <row r="40" spans="1:10" ht="15">
      <c r="A40" s="93" t="s">
        <v>59</v>
      </c>
      <c r="B40" s="92">
        <v>750050</v>
      </c>
      <c r="C40" s="60" t="s">
        <v>63</v>
      </c>
      <c r="D40" s="61">
        <v>3315</v>
      </c>
      <c r="E40" s="62">
        <v>5331</v>
      </c>
      <c r="F40" s="63" t="s">
        <v>112</v>
      </c>
      <c r="G40" s="85">
        <v>0</v>
      </c>
      <c r="H40" s="73">
        <v>50</v>
      </c>
      <c r="I40" s="73"/>
      <c r="J40" s="100">
        <v>50</v>
      </c>
    </row>
    <row r="41" spans="1:10" ht="15">
      <c r="A41" s="93" t="s">
        <v>59</v>
      </c>
      <c r="B41" s="92">
        <v>750051</v>
      </c>
      <c r="C41" s="60" t="s">
        <v>62</v>
      </c>
      <c r="D41" s="61">
        <v>3315</v>
      </c>
      <c r="E41" s="62">
        <v>5331</v>
      </c>
      <c r="F41" s="63" t="s">
        <v>113</v>
      </c>
      <c r="G41" s="90">
        <v>0</v>
      </c>
      <c r="H41" s="73">
        <v>150</v>
      </c>
      <c r="I41" s="73"/>
      <c r="J41" s="100">
        <v>150</v>
      </c>
    </row>
    <row r="42" spans="1:10" ht="15">
      <c r="A42" s="93" t="s">
        <v>59</v>
      </c>
      <c r="B42" s="92">
        <v>750052</v>
      </c>
      <c r="C42" s="60" t="s">
        <v>62</v>
      </c>
      <c r="D42" s="61">
        <v>3315</v>
      </c>
      <c r="E42" s="62">
        <v>5331</v>
      </c>
      <c r="F42" s="63" t="s">
        <v>114</v>
      </c>
      <c r="G42" s="90">
        <v>0</v>
      </c>
      <c r="H42" s="73">
        <v>89</v>
      </c>
      <c r="I42" s="73"/>
      <c r="J42" s="100">
        <v>89</v>
      </c>
    </row>
    <row r="43" spans="1:10" ht="15">
      <c r="A43" s="93" t="s">
        <v>59</v>
      </c>
      <c r="B43" s="92">
        <v>750053</v>
      </c>
      <c r="C43" s="60" t="s">
        <v>62</v>
      </c>
      <c r="D43" s="61">
        <v>3315</v>
      </c>
      <c r="E43" s="62">
        <v>5331</v>
      </c>
      <c r="F43" s="63" t="s">
        <v>115</v>
      </c>
      <c r="G43" s="90">
        <v>0</v>
      </c>
      <c r="H43" s="73">
        <v>80</v>
      </c>
      <c r="I43" s="73"/>
      <c r="J43" s="100">
        <v>80</v>
      </c>
    </row>
    <row r="44" spans="1:10" ht="15">
      <c r="A44" s="93" t="s">
        <v>59</v>
      </c>
      <c r="B44" s="92">
        <v>750054</v>
      </c>
      <c r="C44" s="60" t="s">
        <v>62</v>
      </c>
      <c r="D44" s="61">
        <v>3315</v>
      </c>
      <c r="E44" s="62">
        <v>5331</v>
      </c>
      <c r="F44" s="63" t="s">
        <v>116</v>
      </c>
      <c r="G44" s="90">
        <v>0</v>
      </c>
      <c r="H44" s="73">
        <v>33</v>
      </c>
      <c r="I44" s="73"/>
      <c r="J44" s="100">
        <v>33</v>
      </c>
    </row>
    <row r="45" spans="1:10" ht="15">
      <c r="A45" s="93" t="s">
        <v>59</v>
      </c>
      <c r="B45" s="92">
        <v>750055</v>
      </c>
      <c r="C45" s="60" t="s">
        <v>62</v>
      </c>
      <c r="D45" s="61">
        <v>3315</v>
      </c>
      <c r="E45" s="62">
        <v>6351</v>
      </c>
      <c r="F45" s="63" t="s">
        <v>117</v>
      </c>
      <c r="G45" s="95">
        <v>0</v>
      </c>
      <c r="H45" s="73">
        <v>50</v>
      </c>
      <c r="I45" s="73"/>
      <c r="J45" s="100">
        <v>50</v>
      </c>
    </row>
    <row r="46" spans="1:10" ht="15">
      <c r="A46" s="93" t="s">
        <v>59</v>
      </c>
      <c r="B46" s="92">
        <v>750056</v>
      </c>
      <c r="C46" s="60">
        <v>1705</v>
      </c>
      <c r="D46" s="61">
        <v>3315</v>
      </c>
      <c r="E46" s="62">
        <v>5331</v>
      </c>
      <c r="F46" s="63" t="s">
        <v>118</v>
      </c>
      <c r="G46" s="90">
        <v>0</v>
      </c>
      <c r="H46" s="73">
        <v>1000</v>
      </c>
      <c r="I46" s="73"/>
      <c r="J46" s="100">
        <v>1000</v>
      </c>
    </row>
    <row r="47" spans="1:10" ht="15">
      <c r="A47" s="93" t="s">
        <v>59</v>
      </c>
      <c r="B47" s="92">
        <v>750057</v>
      </c>
      <c r="C47" s="60">
        <v>1705</v>
      </c>
      <c r="D47" s="61">
        <v>3315</v>
      </c>
      <c r="E47" s="62">
        <v>5331</v>
      </c>
      <c r="F47" s="63" t="s">
        <v>119</v>
      </c>
      <c r="G47" s="90">
        <v>0</v>
      </c>
      <c r="H47" s="73">
        <v>250</v>
      </c>
      <c r="I47" s="73"/>
      <c r="J47" s="100">
        <v>250</v>
      </c>
    </row>
    <row r="48" spans="1:10" ht="15">
      <c r="A48" s="93" t="s">
        <v>59</v>
      </c>
      <c r="B48" s="92">
        <v>750058</v>
      </c>
      <c r="C48" s="60">
        <v>1705</v>
      </c>
      <c r="D48" s="61">
        <v>3315</v>
      </c>
      <c r="E48" s="62">
        <v>5331</v>
      </c>
      <c r="F48" s="63" t="s">
        <v>120</v>
      </c>
      <c r="G48" s="90">
        <v>0</v>
      </c>
      <c r="H48" s="73">
        <v>300</v>
      </c>
      <c r="I48" s="73"/>
      <c r="J48" s="100">
        <v>300</v>
      </c>
    </row>
    <row r="49" spans="1:10" ht="15">
      <c r="A49" s="93" t="s">
        <v>59</v>
      </c>
      <c r="B49" s="92">
        <v>750059</v>
      </c>
      <c r="C49" s="70" t="s">
        <v>83</v>
      </c>
      <c r="D49" s="94">
        <v>3315</v>
      </c>
      <c r="E49" s="101">
        <v>5331</v>
      </c>
      <c r="F49" s="71" t="s">
        <v>121</v>
      </c>
      <c r="G49" s="95">
        <v>0</v>
      </c>
      <c r="H49" s="73">
        <v>150</v>
      </c>
      <c r="I49" s="73"/>
      <c r="J49" s="100">
        <v>150</v>
      </c>
    </row>
    <row r="50" spans="1:10" ht="15.75" thickBot="1">
      <c r="A50" s="102" t="s">
        <v>59</v>
      </c>
      <c r="B50" s="103">
        <v>750060</v>
      </c>
      <c r="C50" s="104" t="s">
        <v>83</v>
      </c>
      <c r="D50" s="105">
        <v>3315</v>
      </c>
      <c r="E50" s="106">
        <v>5331</v>
      </c>
      <c r="F50" s="107" t="s">
        <v>125</v>
      </c>
      <c r="G50" s="108">
        <v>0</v>
      </c>
      <c r="H50" s="109">
        <v>0</v>
      </c>
      <c r="I50" s="109">
        <v>250</v>
      </c>
      <c r="J50" s="110">
        <f>H50+I50</f>
        <v>250</v>
      </c>
    </row>
  </sheetData>
  <sheetProtection/>
  <mergeCells count="3">
    <mergeCell ref="A6:J6"/>
    <mergeCell ref="A2:J2"/>
    <mergeCell ref="A4:J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Holická Hana</cp:lastModifiedBy>
  <cp:lastPrinted>2018-10-03T11:16:56Z</cp:lastPrinted>
  <dcterms:created xsi:type="dcterms:W3CDTF">2016-01-14T11:47:14Z</dcterms:created>
  <dcterms:modified xsi:type="dcterms:W3CDTF">2018-10-03T11:17:02Z</dcterms:modified>
  <cp:category/>
  <cp:version/>
  <cp:contentType/>
  <cp:contentStatus/>
</cp:coreProperties>
</file>